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1940" tabRatio="908" activeTab="3"/>
  </bookViews>
  <sheets>
    <sheet name="幼儿园" sheetId="103" r:id="rId1"/>
    <sheet name="非音体美科目" sheetId="99" r:id="rId2"/>
    <sheet name="音体美" sheetId="101" r:id="rId3"/>
    <sheet name="公费师范生" sheetId="102" r:id="rId4"/>
  </sheets>
  <definedNames>
    <definedName name="_xlnm.Print_Titles" localSheetId="1">非音体美科目!$1:$4</definedName>
    <definedName name="_xlnm.Print_Titles" localSheetId="2">音体美!$1:$4</definedName>
  </definedNames>
  <calcPr calcId="125725"/>
</workbook>
</file>

<file path=xl/calcChain.xml><?xml version="1.0" encoding="utf-8"?>
<calcChain xmlns="http://schemas.openxmlformats.org/spreadsheetml/2006/main">
  <c r="G31" i="103"/>
  <c r="E31"/>
  <c r="H31" s="1"/>
  <c r="G30"/>
  <c r="E30"/>
  <c r="H30" s="1"/>
  <c r="G29"/>
  <c r="E29"/>
  <c r="H29" s="1"/>
  <c r="G28"/>
  <c r="E28"/>
  <c r="H28" s="1"/>
  <c r="G27"/>
  <c r="E27"/>
  <c r="H27" s="1"/>
  <c r="G26"/>
  <c r="E26"/>
  <c r="H26" s="1"/>
  <c r="G25"/>
  <c r="E25"/>
  <c r="H25" s="1"/>
  <c r="G24"/>
  <c r="E24"/>
  <c r="H24" s="1"/>
  <c r="G23"/>
  <c r="E23"/>
  <c r="H23" s="1"/>
  <c r="G22"/>
  <c r="E22"/>
  <c r="H22" s="1"/>
  <c r="G21"/>
  <c r="E21"/>
  <c r="H21" s="1"/>
  <c r="G20"/>
  <c r="E20"/>
  <c r="H20" s="1"/>
  <c r="G19"/>
  <c r="E19"/>
  <c r="H19" s="1"/>
  <c r="G18"/>
  <c r="E18"/>
  <c r="H18" s="1"/>
  <c r="G17"/>
  <c r="E17"/>
  <c r="H17" s="1"/>
  <c r="G16"/>
  <c r="E16"/>
  <c r="H16" s="1"/>
  <c r="G15"/>
  <c r="E15"/>
  <c r="H15" s="1"/>
  <c r="G14"/>
  <c r="E14"/>
  <c r="H14" s="1"/>
  <c r="G13"/>
  <c r="E13"/>
  <c r="H13" s="1"/>
  <c r="I13" s="1"/>
  <c r="G12"/>
  <c r="E12"/>
  <c r="H12" s="1"/>
  <c r="G11"/>
  <c r="E11"/>
  <c r="H11" s="1"/>
  <c r="I11" s="1"/>
  <c r="G10"/>
  <c r="E10"/>
  <c r="H10" s="1"/>
  <c r="G9"/>
  <c r="E9"/>
  <c r="H9" s="1"/>
  <c r="G8"/>
  <c r="E8"/>
  <c r="H8" s="1"/>
  <c r="G7"/>
  <c r="E7"/>
  <c r="H7" s="1"/>
  <c r="G6"/>
  <c r="E6"/>
  <c r="H6" s="1"/>
  <c r="G5"/>
  <c r="E5"/>
  <c r="H5" s="1"/>
  <c r="I5" s="1"/>
  <c r="I7" l="1"/>
  <c r="I17"/>
  <c r="I21"/>
  <c r="I25"/>
  <c r="I31"/>
  <c r="I18"/>
  <c r="I9"/>
  <c r="I15"/>
  <c r="I19"/>
  <c r="I23"/>
  <c r="I27"/>
  <c r="I29"/>
  <c r="I6"/>
  <c r="I8"/>
  <c r="I10"/>
  <c r="I12"/>
  <c r="I14"/>
  <c r="I16"/>
  <c r="I20"/>
  <c r="I22"/>
  <c r="I24"/>
  <c r="I26"/>
  <c r="I28"/>
  <c r="I30"/>
  <c r="H37" i="99" l="1"/>
  <c r="G37"/>
  <c r="E37"/>
  <c r="G36"/>
  <c r="E36"/>
  <c r="H36" s="1"/>
  <c r="I36" s="1"/>
  <c r="G35"/>
  <c r="E35"/>
  <c r="H35" s="1"/>
  <c r="H34"/>
  <c r="G34"/>
  <c r="E34"/>
  <c r="H33"/>
  <c r="I33" s="1"/>
  <c r="G33"/>
  <c r="E33"/>
  <c r="H28"/>
  <c r="I28" s="1"/>
  <c r="G28"/>
  <c r="E28"/>
  <c r="H27"/>
  <c r="I27" s="1"/>
  <c r="G27"/>
  <c r="E27"/>
  <c r="H26"/>
  <c r="I26" s="1"/>
  <c r="G26"/>
  <c r="E26"/>
  <c r="H25"/>
  <c r="I25" s="1"/>
  <c r="G25"/>
  <c r="E25"/>
  <c r="H24"/>
  <c r="I24" s="1"/>
  <c r="G24"/>
  <c r="E24"/>
  <c r="H23"/>
  <c r="I23" s="1"/>
  <c r="G23"/>
  <c r="E23"/>
  <c r="H22"/>
  <c r="I22" s="1"/>
  <c r="G22"/>
  <c r="E22"/>
  <c r="H21"/>
  <c r="I21" s="1"/>
  <c r="G21"/>
  <c r="E21"/>
  <c r="H20"/>
  <c r="I20" s="1"/>
  <c r="G20"/>
  <c r="E20"/>
  <c r="H19"/>
  <c r="I19" s="1"/>
  <c r="G19"/>
  <c r="E19"/>
  <c r="H18"/>
  <c r="I18" s="1"/>
  <c r="G18"/>
  <c r="E18"/>
  <c r="H17"/>
  <c r="I17" s="1"/>
  <c r="G17"/>
  <c r="E17"/>
  <c r="H16"/>
  <c r="I16" s="1"/>
  <c r="G16"/>
  <c r="E16"/>
  <c r="H15"/>
  <c r="I15" s="1"/>
  <c r="G15"/>
  <c r="E15"/>
  <c r="H14"/>
  <c r="I14" s="1"/>
  <c r="G14"/>
  <c r="E14"/>
  <c r="H13"/>
  <c r="I13" s="1"/>
  <c r="G13"/>
  <c r="E13"/>
  <c r="H12"/>
  <c r="I12" s="1"/>
  <c r="G12"/>
  <c r="E12"/>
  <c r="H11"/>
  <c r="I11" s="1"/>
  <c r="G11"/>
  <c r="E11"/>
  <c r="H10"/>
  <c r="I10" s="1"/>
  <c r="G10"/>
  <c r="E10"/>
  <c r="E9" i="102"/>
  <c r="E8"/>
  <c r="E7"/>
  <c r="E6"/>
  <c r="E5"/>
  <c r="E7" i="101"/>
  <c r="H7" s="1"/>
  <c r="E5"/>
  <c r="E6"/>
  <c r="G7"/>
  <c r="G5"/>
  <c r="H5"/>
  <c r="G6"/>
  <c r="H6"/>
  <c r="I6" s="1"/>
  <c r="G32" i="99"/>
  <c r="E32"/>
  <c r="G31"/>
  <c r="E31"/>
  <c r="G30"/>
  <c r="H30" s="1"/>
  <c r="E30"/>
  <c r="G29"/>
  <c r="H29" s="1"/>
  <c r="I29" s="1"/>
  <c r="E29"/>
  <c r="G9"/>
  <c r="E9"/>
  <c r="G8"/>
  <c r="E8"/>
  <c r="G7"/>
  <c r="E7"/>
  <c r="H7" s="1"/>
  <c r="G5"/>
  <c r="E5"/>
  <c r="G6"/>
  <c r="E6"/>
  <c r="H6" s="1"/>
  <c r="H8"/>
  <c r="H9"/>
  <c r="H31"/>
  <c r="I5" i="101" l="1"/>
  <c r="I7"/>
  <c r="I35" i="99"/>
  <c r="I37"/>
  <c r="H32"/>
  <c r="I31" s="1"/>
  <c r="I34"/>
  <c r="H5"/>
  <c r="I7" s="1"/>
  <c r="I6"/>
  <c r="I5"/>
  <c r="I8"/>
  <c r="I30"/>
  <c r="I32" l="1"/>
  <c r="I9"/>
</calcChain>
</file>

<file path=xl/sharedStrings.xml><?xml version="1.0" encoding="utf-8"?>
<sst xmlns="http://schemas.openxmlformats.org/spreadsheetml/2006/main" count="313" uniqueCount="189">
  <si>
    <t>岗位名称</t>
  </si>
  <si>
    <t>姓名</t>
  </si>
  <si>
    <t>身份证号</t>
  </si>
  <si>
    <t>笔试得分</t>
  </si>
  <si>
    <t>换算后                                                                                                                                                  笔试成绩</t>
  </si>
  <si>
    <t>面试得分</t>
  </si>
  <si>
    <t>换算后                                                                                                                                                  面试成绩</t>
  </si>
  <si>
    <t>最后              成绩</t>
  </si>
  <si>
    <t>排名</t>
  </si>
  <si>
    <t>备注</t>
  </si>
  <si>
    <t>甲</t>
  </si>
  <si>
    <t>乙</t>
  </si>
  <si>
    <t>丁</t>
  </si>
  <si>
    <r>
      <rPr>
        <b/>
        <sz val="12"/>
        <rFont val="宋体"/>
        <charset val="134"/>
      </rPr>
      <t>2＝1×2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%</t>
    </r>
  </si>
  <si>
    <t>4＝3×50%</t>
  </si>
  <si>
    <t>5＝2+4</t>
  </si>
  <si>
    <t>高中数学不限岗</t>
  </si>
  <si>
    <t>高中数学应届岗</t>
  </si>
  <si>
    <t>潘霞</t>
  </si>
  <si>
    <t>邓家荣</t>
  </si>
  <si>
    <t>朱雨晶</t>
  </si>
  <si>
    <t>2＝1×16%</t>
  </si>
  <si>
    <t>4＝3×60%</t>
  </si>
  <si>
    <t>刘青云</t>
  </si>
  <si>
    <t xml:space="preserve">    根据2023年江西省、新干县教师招聘相应公告中有关招聘计划、成绩合成及确定入闱体检对象的规定，现将考生最后成绩及入闱体检对象等有关事项，公示如下：</t>
    <phoneticPr fontId="31" type="noConversion"/>
  </si>
  <si>
    <t>高中语文</t>
  </si>
  <si>
    <t>李梦婷</t>
  </si>
  <si>
    <t>陈鑫</t>
  </si>
  <si>
    <t>曾婕</t>
  </si>
  <si>
    <t>聂玄宇</t>
  </si>
  <si>
    <t>刘雨欣</t>
  </si>
  <si>
    <t>袁玉凤</t>
  </si>
  <si>
    <t>邹如梦</t>
  </si>
  <si>
    <t>曹宇</t>
  </si>
  <si>
    <t>雷有情</t>
  </si>
  <si>
    <t>周艳梅</t>
  </si>
  <si>
    <t>谢琪琪</t>
  </si>
  <si>
    <t>何淑卿</t>
  </si>
  <si>
    <t>肖乐</t>
  </si>
  <si>
    <t>高中英语男岗</t>
  </si>
  <si>
    <t>王凯</t>
  </si>
  <si>
    <t>高中英语女岗</t>
  </si>
  <si>
    <t>敖云姣</t>
  </si>
  <si>
    <t>高中英语</t>
  </si>
  <si>
    <t>卢雨欣</t>
  </si>
  <si>
    <t>李雨灵</t>
  </si>
  <si>
    <t>朱琳婧</t>
  </si>
  <si>
    <t>高中思想政治</t>
  </si>
  <si>
    <t>邓益洁</t>
  </si>
  <si>
    <t>何怡静</t>
  </si>
  <si>
    <t>郭芳绮</t>
  </si>
  <si>
    <t>中专思想政治</t>
  </si>
  <si>
    <t>詹龙喜</t>
  </si>
  <si>
    <t>郭心辰</t>
  </si>
  <si>
    <t>彭慧琳</t>
  </si>
  <si>
    <t>王妍</t>
  </si>
  <si>
    <t>朱丹丹</t>
  </si>
  <si>
    <t>中专历史</t>
  </si>
  <si>
    <t>刘素瑜</t>
  </si>
  <si>
    <t>高中体育与健康</t>
  </si>
  <si>
    <t>甘豪轩</t>
  </si>
  <si>
    <t>汪宇杰</t>
  </si>
  <si>
    <t>高中地理</t>
  </si>
  <si>
    <t>罗丹</t>
  </si>
  <si>
    <t>聂锦红</t>
  </si>
  <si>
    <t>黄文海</t>
  </si>
  <si>
    <t>高中物理</t>
  </si>
  <si>
    <t>曾琴瑶</t>
  </si>
  <si>
    <t>帅伟珍</t>
  </si>
  <si>
    <t>中专信息技术</t>
  </si>
  <si>
    <t>刘园</t>
  </si>
  <si>
    <t>朱鹏鑫</t>
  </si>
  <si>
    <t>黄诗鹏</t>
  </si>
  <si>
    <t>高中生物</t>
  </si>
  <si>
    <t>黄宇婷</t>
  </si>
  <si>
    <t>公费师范生</t>
    <phoneticPr fontId="31" type="noConversion"/>
  </si>
  <si>
    <r>
      <t>新干县20</t>
    </r>
    <r>
      <rPr>
        <b/>
        <sz val="18"/>
        <rFont val="宋体"/>
        <charset val="134"/>
      </rPr>
      <t>23</t>
    </r>
    <r>
      <rPr>
        <b/>
        <sz val="18"/>
        <rFont val="宋体"/>
        <charset val="134"/>
      </rPr>
      <t>年全省统一招聘考生最后成绩及入闱体检对象公示（音体美科目）</t>
    </r>
    <phoneticPr fontId="31" type="noConversion"/>
  </si>
  <si>
    <r>
      <t xml:space="preserve">    根据202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年江西省、新干县教师招聘相应公告中有关招聘计划、成绩合成及确定入闱体检对象的规定，现将考生最后成绩及入闱体检对象等有关事项，公示如下：</t>
    </r>
    <phoneticPr fontId="31" type="noConversion"/>
  </si>
  <si>
    <t>新干县2023年公费师范毕业生面试成绩</t>
    <phoneticPr fontId="31" type="noConversion"/>
  </si>
  <si>
    <t>入闱体检</t>
    <phoneticPr fontId="31" type="noConversion"/>
  </si>
  <si>
    <t>缺考</t>
    <phoneticPr fontId="31" type="noConversion"/>
  </si>
  <si>
    <t>入闱体检</t>
    <phoneticPr fontId="31" type="noConversion"/>
  </si>
  <si>
    <t>入闱体检</t>
    <phoneticPr fontId="57" type="noConversion"/>
  </si>
  <si>
    <t>缺考</t>
    <phoneticPr fontId="57" type="noConversion"/>
  </si>
  <si>
    <t>公费师范生</t>
    <phoneticPr fontId="54" type="noConversion"/>
  </si>
  <si>
    <t>新干县2023年全省中小学教师招聘考生成绩及入闱体检对象公示（非音体美科目）</t>
    <phoneticPr fontId="31" type="noConversion"/>
  </si>
  <si>
    <t>3608242000****2026</t>
  </si>
  <si>
    <t>3624241996****1121</t>
  </si>
  <si>
    <t>3624232001****2522</t>
  </si>
  <si>
    <t>3624242001****6423</t>
  </si>
  <si>
    <t>5225302000****3721</t>
  </si>
  <si>
    <t>3624241997****0627</t>
  </si>
  <si>
    <t>3624241996****2926</t>
  </si>
  <si>
    <t>3623301994****8280</t>
  </si>
  <si>
    <t>3624232001****1022</t>
  </si>
  <si>
    <t>3624252002****0043</t>
  </si>
  <si>
    <t>3624242001****4429</t>
  </si>
  <si>
    <t>6224251996****0632</t>
  </si>
  <si>
    <t>3624241998****2055</t>
  </si>
  <si>
    <t>3624241998****1624</t>
  </si>
  <si>
    <t>3624242000****2023</t>
  </si>
  <si>
    <t>3624241998****592X</t>
  </si>
  <si>
    <t>3624242000****4922</t>
  </si>
  <si>
    <t>3624212001****3220</t>
  </si>
  <si>
    <t>3624242002****1620</t>
  </si>
  <si>
    <t>3624292000****4627</t>
  </si>
  <si>
    <t>3624212000****0081</t>
  </si>
  <si>
    <t>3605022001****6829</t>
  </si>
  <si>
    <t>3624241999****2022</t>
  </si>
  <si>
    <t>3604271999****2027</t>
  </si>
  <si>
    <t>3624241998****5421</t>
  </si>
  <si>
    <t>3608232000****5029</t>
  </si>
  <si>
    <t>3624242000****0027</t>
  </si>
  <si>
    <t>3624241999****0014</t>
  </si>
  <si>
    <t>3608232001****1021</t>
  </si>
  <si>
    <t>3624241998****4426</t>
  </si>
  <si>
    <t>3622021995****6621</t>
  </si>
  <si>
    <t>3624241998****2016</t>
  </si>
  <si>
    <t>3624242000****0072</t>
  </si>
  <si>
    <t>3624241999****2916</t>
  </si>
  <si>
    <t>3624242001****4434</t>
  </si>
  <si>
    <t>3624231995****0535</t>
  </si>
  <si>
    <t>3624242000****1623</t>
  </si>
  <si>
    <t>3624242000****3420</t>
  </si>
  <si>
    <t>3624242001****5425</t>
  </si>
  <si>
    <t>3624242002****4424</t>
  </si>
  <si>
    <t>3624242001****6427</t>
  </si>
  <si>
    <t>3608242002****542X</t>
  </si>
  <si>
    <t>新干县2023年全省中小学教师招聘考生成绩及入闱体检对象公示（幼儿园）</t>
    <phoneticPr fontId="31" type="noConversion"/>
  </si>
  <si>
    <t>岗位名称</t>
    <phoneticPr fontId="31" type="noConversion"/>
  </si>
  <si>
    <t>面试得分</t>
    <phoneticPr fontId="31" type="noConversion"/>
  </si>
  <si>
    <t>最后成绩</t>
  </si>
  <si>
    <t>2＝1×40%</t>
  </si>
  <si>
    <t>幼儿园不限岗</t>
  </si>
  <si>
    <t>周佳丽</t>
  </si>
  <si>
    <t>3624241998****0642</t>
  </si>
  <si>
    <t>姚紫玉</t>
  </si>
  <si>
    <t>3624241999****0023</t>
  </si>
  <si>
    <t>廖文艳</t>
  </si>
  <si>
    <t>3624241999****6440</t>
  </si>
  <si>
    <t>杨心怡</t>
  </si>
  <si>
    <t>3624241995****1123</t>
  </si>
  <si>
    <t>熊家欢</t>
  </si>
  <si>
    <t>3609821997****6124</t>
  </si>
  <si>
    <t>李毛</t>
  </si>
  <si>
    <t>3624241994****0021</t>
  </si>
  <si>
    <t>幼儿园应届岗</t>
  </si>
  <si>
    <t>孙艺</t>
  </si>
  <si>
    <t>3624242001****0026</t>
  </si>
  <si>
    <t>李艺</t>
  </si>
  <si>
    <t>3624242001****0061</t>
  </si>
  <si>
    <t>李湘辉</t>
  </si>
  <si>
    <t>3624241999****1127</t>
  </si>
  <si>
    <t>鲁绮梦</t>
  </si>
  <si>
    <t>3624242000****0023</t>
  </si>
  <si>
    <t>张思恬</t>
  </si>
  <si>
    <t>3624241998****0624</t>
  </si>
  <si>
    <t>徐思文</t>
  </si>
  <si>
    <t>3624241999****6463</t>
  </si>
  <si>
    <t>黄佳妮</t>
  </si>
  <si>
    <t>3624242000****0629</t>
  </si>
  <si>
    <t>张晶</t>
  </si>
  <si>
    <t>3624241999****6428</t>
  </si>
  <si>
    <t>张洁</t>
  </si>
  <si>
    <t>3624242000****0620</t>
  </si>
  <si>
    <t>朱玲虹</t>
  </si>
  <si>
    <t>3608241997****3420</t>
  </si>
  <si>
    <t>刘子杨</t>
  </si>
  <si>
    <t>3624242002****4421</t>
  </si>
  <si>
    <t>邹可</t>
  </si>
  <si>
    <t>3624242000****5449</t>
  </si>
  <si>
    <t>沈婷</t>
  </si>
  <si>
    <t>3624242000****4421</t>
  </si>
  <si>
    <t>帅倩</t>
  </si>
  <si>
    <t>3624242001****4427</t>
  </si>
  <si>
    <t>朱姝姝</t>
  </si>
  <si>
    <t>3624242001****3426</t>
  </si>
  <si>
    <t>严书慧</t>
  </si>
  <si>
    <t>3624232000****3023</t>
  </si>
  <si>
    <t>聂萌</t>
  </si>
  <si>
    <t>3624242002****0046</t>
  </si>
  <si>
    <t>李可珍</t>
  </si>
  <si>
    <t>3624242000****4422</t>
  </si>
  <si>
    <t>刘宇琳</t>
  </si>
  <si>
    <t>3624242001****5420</t>
  </si>
  <si>
    <t>艾宇凡</t>
  </si>
  <si>
    <t>3624242001****442X</t>
  </si>
  <si>
    <t>曾玉清</t>
  </si>
  <si>
    <t>3624242000****442X</t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</si>
</sst>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0_ "/>
    <numFmt numFmtId="178" formatCode="0.000_);[Red]\(0.000\)"/>
    <numFmt numFmtId="179" formatCode="0_);[Red]\(0\)"/>
  </numFmts>
  <fonts count="60">
    <font>
      <sz val="11"/>
      <color theme="1"/>
      <name val="宋体"/>
      <charset val="134"/>
      <scheme val="minor"/>
    </font>
    <font>
      <b/>
      <sz val="12"/>
      <color indexed="8"/>
      <name val="Calibri"/>
      <family val="2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21"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4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9" fillId="0" borderId="0"/>
    <xf numFmtId="0" fontId="9" fillId="0" borderId="0"/>
    <xf numFmtId="0" fontId="1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9" fillId="0" borderId="0">
      <alignment vertical="center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9" fillId="0" borderId="0"/>
    <xf numFmtId="0" fontId="9" fillId="0" borderId="0"/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35" fillId="0" borderId="0">
      <alignment vertical="center"/>
    </xf>
    <xf numFmtId="0" fontId="9" fillId="0" borderId="0"/>
    <xf numFmtId="0" fontId="9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4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50" borderId="3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45" fillId="50" borderId="3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45" fillId="50" borderId="36" applyNumberFormat="0" applyAlignment="0" applyProtection="0">
      <alignment vertical="center"/>
    </xf>
    <xf numFmtId="0" fontId="46" fillId="51" borderId="37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46" fillId="51" borderId="37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46" fillId="51" borderId="3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1" fillId="50" borderId="39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1" fillId="50" borderId="39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1" fillId="50" borderId="39" applyNumberFormat="0" applyAlignment="0" applyProtection="0">
      <alignment vertical="center"/>
    </xf>
    <xf numFmtId="0" fontId="52" fillId="59" borderId="36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52" fillId="59" borderId="36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52" fillId="59" borderId="36" applyNumberFormat="0" applyAlignment="0" applyProtection="0">
      <alignment vertical="center"/>
    </xf>
    <xf numFmtId="0" fontId="10" fillId="60" borderId="40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0" fillId="60" borderId="40" applyNumberFormat="0" applyFont="0" applyAlignment="0" applyProtection="0">
      <alignment vertical="center"/>
    </xf>
    <xf numFmtId="0" fontId="10" fillId="60" borderId="40" applyNumberFormat="0" applyFont="0" applyAlignment="0" applyProtection="0">
      <alignment vertical="center"/>
    </xf>
    <xf numFmtId="0" fontId="10" fillId="60" borderId="40" applyNumberFormat="0" applyFont="0" applyAlignment="0" applyProtection="0">
      <alignment vertical="center"/>
    </xf>
    <xf numFmtId="0" fontId="10" fillId="60" borderId="40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7" fillId="0" borderId="19" xfId="415" applyFont="1" applyFill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7" fillId="0" borderId="13" xfId="415" applyFont="1" applyFill="1" applyBorder="1" applyAlignment="1">
      <alignment horizontal="center" vertical="center"/>
    </xf>
    <xf numFmtId="0" fontId="7" fillId="0" borderId="16" xfId="415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6" xfId="393" applyFont="1" applyFill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415" applyFont="1" applyFill="1" applyBorder="1" applyAlignment="1">
      <alignment horizontal="center" vertical="center"/>
    </xf>
    <xf numFmtId="0" fontId="7" fillId="0" borderId="23" xfId="415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7" fillId="0" borderId="29" xfId="415" applyFont="1" applyFill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5" fillId="0" borderId="19" xfId="415" applyFont="1" applyFill="1" applyBorder="1" applyAlignment="1">
      <alignment horizontal="center" vertical="center"/>
    </xf>
    <xf numFmtId="177" fontId="56" fillId="0" borderId="19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5" fillId="0" borderId="25" xfId="393" applyFont="1" applyFill="1" applyBorder="1" applyAlignment="1">
      <alignment horizontal="center" vertical="center"/>
    </xf>
    <xf numFmtId="177" fontId="56" fillId="0" borderId="25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5" fillId="0" borderId="25" xfId="415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1" xfId="415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9" fontId="55" fillId="0" borderId="13" xfId="415" applyNumberFormat="1" applyFont="1" applyFill="1" applyBorder="1" applyAlignment="1">
      <alignment horizontal="center" vertical="center"/>
    </xf>
    <xf numFmtId="0" fontId="55" fillId="0" borderId="13" xfId="415" applyFont="1" applyFill="1" applyBorder="1" applyAlignment="1">
      <alignment horizontal="center" vertical="center"/>
    </xf>
    <xf numFmtId="177" fontId="56" fillId="0" borderId="13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5" fillId="0" borderId="16" xfId="415" applyFont="1" applyFill="1" applyBorder="1" applyAlignment="1">
      <alignment horizontal="center" vertical="center"/>
    </xf>
    <xf numFmtId="177" fontId="56" fillId="0" borderId="16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/>
    </xf>
    <xf numFmtId="49" fontId="55" fillId="0" borderId="13" xfId="393" applyNumberFormat="1" applyFont="1" applyFill="1" applyBorder="1" applyAlignment="1">
      <alignment horizontal="center" vertical="center"/>
    </xf>
    <xf numFmtId="0" fontId="55" fillId="0" borderId="13" xfId="393" applyFont="1" applyFill="1" applyBorder="1" applyAlignment="1">
      <alignment horizontal="center" vertical="center"/>
    </xf>
    <xf numFmtId="49" fontId="55" fillId="0" borderId="19" xfId="393" applyNumberFormat="1" applyFont="1" applyFill="1" applyBorder="1" applyAlignment="1">
      <alignment horizontal="center" vertical="center"/>
    </xf>
    <xf numFmtId="0" fontId="55" fillId="0" borderId="19" xfId="393" applyFont="1" applyFill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7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9" xfId="415" applyFont="1" applyBorder="1" applyAlignment="1">
      <alignment horizontal="center" vertical="center"/>
    </xf>
    <xf numFmtId="176" fontId="7" fillId="0" borderId="19" xfId="415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7" fillId="0" borderId="13" xfId="415" applyFont="1" applyBorder="1" applyAlignment="1">
      <alignment horizontal="center" vertical="center"/>
    </xf>
    <xf numFmtId="176" fontId="7" fillId="0" borderId="13" xfId="415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415" applyFont="1" applyBorder="1" applyAlignment="1">
      <alignment horizontal="center" vertical="center"/>
    </xf>
    <xf numFmtId="176" fontId="7" fillId="0" borderId="16" xfId="415" applyNumberFormat="1" applyFont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9" xfId="415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6" fontId="7" fillId="0" borderId="13" xfId="41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3" xfId="415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743" applyFont="1" applyAlignment="1">
      <alignment horizontal="center" vertical="center" wrapText="1"/>
    </xf>
    <xf numFmtId="0" fontId="2" fillId="0" borderId="0" xfId="743" applyFont="1" applyBorder="1" applyAlignment="1">
      <alignment horizontal="left" vertical="center" wrapText="1"/>
    </xf>
    <xf numFmtId="0" fontId="2" fillId="0" borderId="30" xfId="743" applyFont="1" applyBorder="1" applyAlignment="1">
      <alignment horizontal="left" vertical="center" wrapText="1"/>
    </xf>
    <xf numFmtId="0" fontId="32" fillId="0" borderId="0" xfId="743" applyFont="1" applyAlignment="1">
      <alignment horizontal="center" vertical="center" wrapText="1"/>
    </xf>
    <xf numFmtId="0" fontId="33" fillId="0" borderId="0" xfId="743" applyFont="1" applyBorder="1" applyAlignment="1">
      <alignment horizontal="left" vertical="center" wrapText="1"/>
    </xf>
  </cellXfs>
  <cellStyles count="921">
    <cellStyle name="20% - 强调文字颜色 1 2" xfId="1"/>
    <cellStyle name="20% - 强调文字颜色 1 2 2" xfId="2"/>
    <cellStyle name="20% - 强调文字颜色 1 2 2 2" xfId="3"/>
    <cellStyle name="20% - 强调文字颜色 1 2 3" xfId="4"/>
    <cellStyle name="20% - 强调文字颜色 1 2 4" xfId="5"/>
    <cellStyle name="20% - 强调文字颜色 1 2 5" xfId="6"/>
    <cellStyle name="20% - 强调文字颜色 1 2 6" xfId="7"/>
    <cellStyle name="20% - 强调文字颜色 1 3" xfId="8"/>
    <cellStyle name="20% - 强调文字颜色 1 4" xfId="9"/>
    <cellStyle name="20% - 强调文字颜色 1 5" xfId="10"/>
    <cellStyle name="20% - 强调文字颜色 1 6" xfId="11"/>
    <cellStyle name="20% - 强调文字颜色 1 7" xfId="12"/>
    <cellStyle name="20% - 强调文字颜色 2 2" xfId="13"/>
    <cellStyle name="20% - 强调文字颜色 2 2 2" xfId="14"/>
    <cellStyle name="20% - 强调文字颜色 2 2 2 2" xfId="15"/>
    <cellStyle name="20% - 强调文字颜色 2 2 3" xfId="16"/>
    <cellStyle name="20% - 强调文字颜色 2 2 4" xfId="17"/>
    <cellStyle name="20% - 强调文字颜色 2 2 5" xfId="18"/>
    <cellStyle name="20% - 强调文字颜色 2 2 6" xfId="19"/>
    <cellStyle name="20% - 强调文字颜色 2 3" xfId="20"/>
    <cellStyle name="20% - 强调文字颜色 2 4" xfId="21"/>
    <cellStyle name="20% - 强调文字颜色 2 5" xfId="22"/>
    <cellStyle name="20% - 强调文字颜色 2 6" xfId="23"/>
    <cellStyle name="20% - 强调文字颜色 2 7" xfId="24"/>
    <cellStyle name="20% - 强调文字颜色 3 2" xfId="25"/>
    <cellStyle name="20% - 强调文字颜色 3 2 2" xfId="26"/>
    <cellStyle name="20% - 强调文字颜色 3 2 2 2" xfId="27"/>
    <cellStyle name="20% - 强调文字颜色 3 2 3" xfId="28"/>
    <cellStyle name="20% - 强调文字颜色 3 2 4" xfId="29"/>
    <cellStyle name="20% - 强调文字颜色 3 2 5" xfId="30"/>
    <cellStyle name="20% - 强调文字颜色 3 2 6" xfId="31"/>
    <cellStyle name="20% - 强调文字颜色 3 3" xfId="32"/>
    <cellStyle name="20% - 强调文字颜色 3 4" xfId="33"/>
    <cellStyle name="20% - 强调文字颜色 3 5" xfId="34"/>
    <cellStyle name="20% - 强调文字颜色 3 6" xfId="35"/>
    <cellStyle name="20% - 强调文字颜色 3 7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4" xfId="41"/>
    <cellStyle name="20% - 强调文字颜色 4 2 5" xfId="42"/>
    <cellStyle name="20% - 强调文字颜色 4 2 6" xfId="43"/>
    <cellStyle name="20% - 强调文字颜色 4 3" xfId="44"/>
    <cellStyle name="20% - 强调文字颜色 4 4" xfId="45"/>
    <cellStyle name="20% - 强调文字颜色 4 5" xfId="46"/>
    <cellStyle name="20% - 强调文字颜色 4 6" xfId="47"/>
    <cellStyle name="20% - 强调文字颜色 4 7" xfId="48"/>
    <cellStyle name="20% - 强调文字颜色 5 2" xfId="49"/>
    <cellStyle name="20% - 强调文字颜色 5 2 2" xfId="50"/>
    <cellStyle name="20% - 强调文字颜色 5 2 2 2" xfId="51"/>
    <cellStyle name="20% - 强调文字颜色 5 2 3" xfId="52"/>
    <cellStyle name="20% - 强调文字颜色 5 2 4" xfId="53"/>
    <cellStyle name="20% - 强调文字颜色 5 2 5" xfId="54"/>
    <cellStyle name="20% - 强调文字颜色 5 2 6" xfId="55"/>
    <cellStyle name="20% - 强调文字颜色 5 3" xfId="56"/>
    <cellStyle name="20% - 强调文字颜色 5 4" xfId="57"/>
    <cellStyle name="20% - 强调文字颜色 5 5" xfId="58"/>
    <cellStyle name="20% - 强调文字颜色 5 6" xfId="59"/>
    <cellStyle name="20% - 强调文字颜色 5 7" xfId="60"/>
    <cellStyle name="20% - 强调文字颜色 6 2" xfId="61"/>
    <cellStyle name="20% - 强调文字颜色 6 2 2" xfId="62"/>
    <cellStyle name="20% - 强调文字颜色 6 2 2 2" xfId="63"/>
    <cellStyle name="20% - 强调文字颜色 6 2 3" xfId="64"/>
    <cellStyle name="20% - 强调文字颜色 6 2 4" xfId="65"/>
    <cellStyle name="20% - 强调文字颜色 6 2 5" xfId="66"/>
    <cellStyle name="20% - 强调文字颜色 6 2 6" xfId="67"/>
    <cellStyle name="20% - 强调文字颜色 6 3" xfId="68"/>
    <cellStyle name="20% - 强调文字颜色 6 4" xfId="69"/>
    <cellStyle name="20% - 强调文字颜色 6 5" xfId="70"/>
    <cellStyle name="20% - 强调文字颜色 6 6" xfId="71"/>
    <cellStyle name="20% - 强调文字颜色 6 7" xfId="72"/>
    <cellStyle name="40% - 强调文字颜色 1 2" xfId="73"/>
    <cellStyle name="40% - 强调文字颜色 1 2 2" xfId="74"/>
    <cellStyle name="40% - 强调文字颜色 1 2 2 2" xfId="75"/>
    <cellStyle name="40% - 强调文字颜色 1 2 3" xfId="76"/>
    <cellStyle name="40% - 强调文字颜色 1 2 4" xfId="77"/>
    <cellStyle name="40% - 强调文字颜色 1 2 5" xfId="78"/>
    <cellStyle name="40% - 强调文字颜色 1 2 6" xfId="79"/>
    <cellStyle name="40% - 强调文字颜色 1 3" xfId="80"/>
    <cellStyle name="40% - 强调文字颜色 1 4" xfId="81"/>
    <cellStyle name="40% - 强调文字颜色 1 5" xfId="82"/>
    <cellStyle name="40% - 强调文字颜色 1 6" xfId="83"/>
    <cellStyle name="40% - 强调文字颜色 1 7" xfId="84"/>
    <cellStyle name="40% - 强调文字颜色 2 2" xfId="85"/>
    <cellStyle name="40% - 强调文字颜色 2 2 2" xfId="86"/>
    <cellStyle name="40% - 强调文字颜色 2 2 2 2" xfId="87"/>
    <cellStyle name="40% - 强调文字颜色 2 2 3" xfId="88"/>
    <cellStyle name="40% - 强调文字颜色 2 2 4" xfId="89"/>
    <cellStyle name="40% - 强调文字颜色 2 2 5" xfId="90"/>
    <cellStyle name="40% - 强调文字颜色 2 2 6" xfId="91"/>
    <cellStyle name="40% - 强调文字颜色 2 3" xfId="92"/>
    <cellStyle name="40% - 强调文字颜色 2 4" xfId="93"/>
    <cellStyle name="40% - 强调文字颜色 2 5" xfId="94"/>
    <cellStyle name="40% - 强调文字颜色 2 6" xfId="95"/>
    <cellStyle name="40% - 强调文字颜色 2 7" xfId="96"/>
    <cellStyle name="40% - 强调文字颜色 3 2" xfId="97"/>
    <cellStyle name="40% - 强调文字颜色 3 2 2" xfId="98"/>
    <cellStyle name="40% - 强调文字颜色 3 2 2 2" xfId="99"/>
    <cellStyle name="40% - 强调文字颜色 3 2 3" xfId="100"/>
    <cellStyle name="40% - 强调文字颜色 3 2 4" xfId="101"/>
    <cellStyle name="40% - 强调文字颜色 3 2 5" xfId="102"/>
    <cellStyle name="40% - 强调文字颜色 3 2 6" xfId="103"/>
    <cellStyle name="40% - 强调文字颜色 3 3" xfId="104"/>
    <cellStyle name="40% - 强调文字颜色 3 4" xfId="105"/>
    <cellStyle name="40% - 强调文字颜色 3 5" xfId="106"/>
    <cellStyle name="40% - 强调文字颜色 3 6" xfId="107"/>
    <cellStyle name="40% - 强调文字颜色 3 7" xfId="108"/>
    <cellStyle name="40% - 强调文字颜色 4 2" xfId="109"/>
    <cellStyle name="40% - 强调文字颜色 4 2 2" xfId="110"/>
    <cellStyle name="40% - 强调文字颜色 4 2 2 2" xfId="111"/>
    <cellStyle name="40% - 强调文字颜色 4 2 3" xfId="112"/>
    <cellStyle name="40% - 强调文字颜色 4 2 4" xfId="113"/>
    <cellStyle name="40% - 强调文字颜色 4 2 5" xfId="114"/>
    <cellStyle name="40% - 强调文字颜色 4 2 6" xfId="115"/>
    <cellStyle name="40% - 强调文字颜色 4 3" xfId="116"/>
    <cellStyle name="40% - 强调文字颜色 4 4" xfId="117"/>
    <cellStyle name="40% - 强调文字颜色 4 5" xfId="118"/>
    <cellStyle name="40% - 强调文字颜色 4 6" xfId="119"/>
    <cellStyle name="40% - 强调文字颜色 4 7" xfId="120"/>
    <cellStyle name="40% - 强调文字颜色 5 2" xfId="121"/>
    <cellStyle name="40% - 强调文字颜色 5 2 2" xfId="122"/>
    <cellStyle name="40% - 强调文字颜色 5 2 2 2" xfId="123"/>
    <cellStyle name="40% - 强调文字颜色 5 2 3" xfId="124"/>
    <cellStyle name="40% - 强调文字颜色 5 2 4" xfId="125"/>
    <cellStyle name="40% - 强调文字颜色 5 2 5" xfId="126"/>
    <cellStyle name="40% - 强调文字颜色 5 2 6" xfId="127"/>
    <cellStyle name="40% - 强调文字颜色 5 3" xfId="128"/>
    <cellStyle name="40% - 强调文字颜色 5 4" xfId="129"/>
    <cellStyle name="40% - 强调文字颜色 5 5" xfId="130"/>
    <cellStyle name="40% - 强调文字颜色 5 6" xfId="131"/>
    <cellStyle name="40% - 强调文字颜色 5 7" xfId="132"/>
    <cellStyle name="40% - 强调文字颜色 6 2" xfId="133"/>
    <cellStyle name="40% - 强调文字颜色 6 2 2" xfId="134"/>
    <cellStyle name="40% - 强调文字颜色 6 2 2 2" xfId="135"/>
    <cellStyle name="40% - 强调文字颜色 6 2 3" xfId="136"/>
    <cellStyle name="40% - 强调文字颜色 6 2 4" xfId="137"/>
    <cellStyle name="40% - 强调文字颜色 6 2 5" xfId="138"/>
    <cellStyle name="40% - 强调文字颜色 6 2 6" xfId="139"/>
    <cellStyle name="40% - 强调文字颜色 6 3" xfId="140"/>
    <cellStyle name="40% - 强调文字颜色 6 4" xfId="141"/>
    <cellStyle name="40% - 强调文字颜色 6 5" xfId="142"/>
    <cellStyle name="40% - 强调文字颜色 6 6" xfId="143"/>
    <cellStyle name="40% - 强调文字颜色 6 7" xfId="144"/>
    <cellStyle name="60% - 强调文字颜色 1 2" xfId="145"/>
    <cellStyle name="60% - 强调文字颜色 1 2 2" xfId="146"/>
    <cellStyle name="60% - 强调文字颜色 1 2 2 2" xfId="147"/>
    <cellStyle name="60% - 强调文字颜色 1 2 3" xfId="148"/>
    <cellStyle name="60% - 强调文字颜色 1 2 4" xfId="149"/>
    <cellStyle name="60% - 强调文字颜色 1 2 5" xfId="150"/>
    <cellStyle name="60% - 强调文字颜色 1 2 6" xfId="151"/>
    <cellStyle name="60% - 强调文字颜色 1 3" xfId="152"/>
    <cellStyle name="60% - 强调文字颜色 1 4" xfId="153"/>
    <cellStyle name="60% - 强调文字颜色 1 5" xfId="154"/>
    <cellStyle name="60% - 强调文字颜色 1 6" xfId="155"/>
    <cellStyle name="60% - 强调文字颜色 2 2" xfId="156"/>
    <cellStyle name="60% - 强调文字颜色 2 2 2" xfId="157"/>
    <cellStyle name="60% - 强调文字颜色 2 2 2 2" xfId="158"/>
    <cellStyle name="60% - 强调文字颜色 2 2 3" xfId="159"/>
    <cellStyle name="60% - 强调文字颜色 2 2 4" xfId="160"/>
    <cellStyle name="60% - 强调文字颜色 2 2 5" xfId="161"/>
    <cellStyle name="60% - 强调文字颜色 2 2 6" xfId="162"/>
    <cellStyle name="60% - 强调文字颜色 2 3" xfId="163"/>
    <cellStyle name="60% - 强调文字颜色 2 4" xfId="164"/>
    <cellStyle name="60% - 强调文字颜色 2 5" xfId="165"/>
    <cellStyle name="60% - 强调文字颜色 2 6" xfId="166"/>
    <cellStyle name="60% - 强调文字颜色 3 2" xfId="167"/>
    <cellStyle name="60% - 强调文字颜色 3 2 2" xfId="168"/>
    <cellStyle name="60% - 强调文字颜色 3 2 2 2" xfId="169"/>
    <cellStyle name="60% - 强调文字颜色 3 2 3" xfId="170"/>
    <cellStyle name="60% - 强调文字颜色 3 2 4" xfId="171"/>
    <cellStyle name="60% - 强调文字颜色 3 2 5" xfId="172"/>
    <cellStyle name="60% - 强调文字颜色 3 2 6" xfId="173"/>
    <cellStyle name="60% - 强调文字颜色 3 3" xfId="174"/>
    <cellStyle name="60% - 强调文字颜色 3 4" xfId="175"/>
    <cellStyle name="60% - 强调文字颜色 3 5" xfId="176"/>
    <cellStyle name="60% - 强调文字颜色 3 6" xfId="177"/>
    <cellStyle name="60% - 强调文字颜色 4 2" xfId="178"/>
    <cellStyle name="60% - 强调文字颜色 4 2 2" xfId="179"/>
    <cellStyle name="60% - 强调文字颜色 4 2 2 2" xfId="180"/>
    <cellStyle name="60% - 强调文字颜色 4 2 3" xfId="181"/>
    <cellStyle name="60% - 强调文字颜色 4 2 4" xfId="182"/>
    <cellStyle name="60% - 强调文字颜色 4 2 5" xfId="183"/>
    <cellStyle name="60% - 强调文字颜色 4 2 6" xfId="184"/>
    <cellStyle name="60% - 强调文字颜色 4 3" xfId="185"/>
    <cellStyle name="60% - 强调文字颜色 4 4" xfId="186"/>
    <cellStyle name="60% - 强调文字颜色 4 5" xfId="187"/>
    <cellStyle name="60% - 强调文字颜色 4 6" xfId="188"/>
    <cellStyle name="60% - 强调文字颜色 5 2" xfId="189"/>
    <cellStyle name="60% - 强调文字颜色 5 2 2" xfId="190"/>
    <cellStyle name="60% - 强调文字颜色 5 2 2 2" xfId="191"/>
    <cellStyle name="60% - 强调文字颜色 5 2 3" xfId="192"/>
    <cellStyle name="60% - 强调文字颜色 5 2 4" xfId="193"/>
    <cellStyle name="60% - 强调文字颜色 5 2 5" xfId="194"/>
    <cellStyle name="60% - 强调文字颜色 5 2 6" xfId="195"/>
    <cellStyle name="60% - 强调文字颜色 5 3" xfId="196"/>
    <cellStyle name="60% - 强调文字颜色 5 4" xfId="197"/>
    <cellStyle name="60% - 强调文字颜色 5 5" xfId="198"/>
    <cellStyle name="60% - 强调文字颜色 5 6" xfId="199"/>
    <cellStyle name="60% - 强调文字颜色 6 2" xfId="200"/>
    <cellStyle name="60% - 强调文字颜色 6 2 2" xfId="201"/>
    <cellStyle name="60% - 强调文字颜色 6 2 2 2" xfId="202"/>
    <cellStyle name="60% - 强调文字颜色 6 2 3" xfId="203"/>
    <cellStyle name="60% - 强调文字颜色 6 2 4" xfId="204"/>
    <cellStyle name="60% - 强调文字颜色 6 2 5" xfId="205"/>
    <cellStyle name="60% - 强调文字颜色 6 2 6" xfId="206"/>
    <cellStyle name="60% - 强调文字颜色 6 3" xfId="207"/>
    <cellStyle name="60% - 强调文字颜色 6 4" xfId="208"/>
    <cellStyle name="60% - 强调文字颜色 6 5" xfId="209"/>
    <cellStyle name="60% - 强调文字颜色 6 6" xfId="210"/>
    <cellStyle name="标题 1 2" xfId="211"/>
    <cellStyle name="标题 1 2 2" xfId="212"/>
    <cellStyle name="标题 1 2 2 2" xfId="213"/>
    <cellStyle name="标题 1 2 3" xfId="214"/>
    <cellStyle name="标题 1 2 4" xfId="215"/>
    <cellStyle name="标题 1 2 5" xfId="216"/>
    <cellStyle name="标题 1 3" xfId="217"/>
    <cellStyle name="标题 1 4" xfId="218"/>
    <cellStyle name="标题 2 2" xfId="219"/>
    <cellStyle name="标题 2 2 2" xfId="220"/>
    <cellStyle name="标题 2 2 2 2" xfId="221"/>
    <cellStyle name="标题 2 2 3" xfId="222"/>
    <cellStyle name="标题 2 2 4" xfId="223"/>
    <cellStyle name="标题 2 2 5" xfId="224"/>
    <cellStyle name="标题 2 3" xfId="225"/>
    <cellStyle name="标题 2 4" xfId="226"/>
    <cellStyle name="标题 3 2" xfId="227"/>
    <cellStyle name="标题 3 2 2" xfId="228"/>
    <cellStyle name="标题 3 2 2 2" xfId="229"/>
    <cellStyle name="标题 3 2 3" xfId="230"/>
    <cellStyle name="标题 3 2 4" xfId="231"/>
    <cellStyle name="标题 3 2 5" xfId="232"/>
    <cellStyle name="标题 3 3" xfId="233"/>
    <cellStyle name="标题 3 4" xfId="234"/>
    <cellStyle name="标题 4 2" xfId="235"/>
    <cellStyle name="标题 4 2 2" xfId="236"/>
    <cellStyle name="标题 4 2 2 2" xfId="237"/>
    <cellStyle name="标题 4 2 3" xfId="238"/>
    <cellStyle name="标题 4 2 4" xfId="239"/>
    <cellStyle name="标题 4 2 5" xfId="240"/>
    <cellStyle name="标题 4 3" xfId="241"/>
    <cellStyle name="标题 4 4" xfId="242"/>
    <cellStyle name="标题 5" xfId="243"/>
    <cellStyle name="标题 5 2" xfId="244"/>
    <cellStyle name="标题 5 2 2" xfId="245"/>
    <cellStyle name="标题 5 3" xfId="246"/>
    <cellStyle name="标题 5 4" xfId="247"/>
    <cellStyle name="标题 5 5" xfId="248"/>
    <cellStyle name="标题 6" xfId="249"/>
    <cellStyle name="标题 7" xfId="250"/>
    <cellStyle name="差 2" xfId="251"/>
    <cellStyle name="差 2 2" xfId="252"/>
    <cellStyle name="差 2 2 2" xfId="253"/>
    <cellStyle name="差 2 3" xfId="254"/>
    <cellStyle name="差 2 4" xfId="255"/>
    <cellStyle name="差 2 5" xfId="256"/>
    <cellStyle name="差 2 6" xfId="257"/>
    <cellStyle name="差 3" xfId="258"/>
    <cellStyle name="差 4" xfId="259"/>
    <cellStyle name="差 5" xfId="260"/>
    <cellStyle name="差 6" xfId="261"/>
    <cellStyle name="常规" xfId="0" builtinId="0"/>
    <cellStyle name="常规 10" xfId="262"/>
    <cellStyle name="常规 10 2" xfId="263"/>
    <cellStyle name="常规 10 2 2" xfId="264"/>
    <cellStyle name="常规 10 2 2 2" xfId="265"/>
    <cellStyle name="常规 10 2 3" xfId="266"/>
    <cellStyle name="常规 10 3" xfId="267"/>
    <cellStyle name="常规 10 3 2" xfId="268"/>
    <cellStyle name="常规 10 3 2 2" xfId="269"/>
    <cellStyle name="常规 10 3 3" xfId="270"/>
    <cellStyle name="常规 11" xfId="271"/>
    <cellStyle name="常规 11 2" xfId="272"/>
    <cellStyle name="常规 11 2 2" xfId="273"/>
    <cellStyle name="常规 11 2 2 2" xfId="274"/>
    <cellStyle name="常规 11 2 3" xfId="275"/>
    <cellStyle name="常规 11 3" xfId="276"/>
    <cellStyle name="常规 11 3 2" xfId="277"/>
    <cellStyle name="常规 11 3 2 2" xfId="278"/>
    <cellStyle name="常规 11 3 3" xfId="279"/>
    <cellStyle name="常规 11 4" xfId="280"/>
    <cellStyle name="常规 11 4 2" xfId="281"/>
    <cellStyle name="常规 11 4 2 2" xfId="282"/>
    <cellStyle name="常规 11 4 3" xfId="283"/>
    <cellStyle name="常规 11 5" xfId="284"/>
    <cellStyle name="常规 11 5 2" xfId="285"/>
    <cellStyle name="常规 11 6" xfId="286"/>
    <cellStyle name="常规 11 7" xfId="287"/>
    <cellStyle name="常规 12" xfId="288"/>
    <cellStyle name="常规 13" xfId="289"/>
    <cellStyle name="常规 13 2" xfId="290"/>
    <cellStyle name="常规 14" xfId="291"/>
    <cellStyle name="常规 14 2" xfId="292"/>
    <cellStyle name="常规 15" xfId="293"/>
    <cellStyle name="常规 15 2" xfId="294"/>
    <cellStyle name="常规 15 2 2" xfId="295"/>
    <cellStyle name="常规 15 2 2 2" xfId="296"/>
    <cellStyle name="常规 15 2 3" xfId="297"/>
    <cellStyle name="常规 15 3" xfId="298"/>
    <cellStyle name="常规 15 3 2" xfId="299"/>
    <cellStyle name="常规 15 4" xfId="300"/>
    <cellStyle name="常规 16" xfId="301"/>
    <cellStyle name="常规 16 2" xfId="302"/>
    <cellStyle name="常规 16 2 2" xfId="303"/>
    <cellStyle name="常规 16 3" xfId="304"/>
    <cellStyle name="常规 17" xfId="305"/>
    <cellStyle name="常规 18" xfId="306"/>
    <cellStyle name="常规 19" xfId="307"/>
    <cellStyle name="常规 2" xfId="308"/>
    <cellStyle name="常规 2 10" xfId="309"/>
    <cellStyle name="常规 2 10 2" xfId="310"/>
    <cellStyle name="常规 2 10 2 2" xfId="311"/>
    <cellStyle name="常规 2 10 2 2 2" xfId="312"/>
    <cellStyle name="常规 2 10 2 3" xfId="313"/>
    <cellStyle name="常规 2 10 3" xfId="314"/>
    <cellStyle name="常规 2 10 3 2" xfId="315"/>
    <cellStyle name="常规 2 10 4" xfId="316"/>
    <cellStyle name="常规 2 11" xfId="317"/>
    <cellStyle name="常规 2 11 2" xfId="318"/>
    <cellStyle name="常规 2 11 2 2" xfId="319"/>
    <cellStyle name="常规 2 11 2 2 2" xfId="320"/>
    <cellStyle name="常规 2 11 2 3" xfId="321"/>
    <cellStyle name="常规 2 11 3" xfId="322"/>
    <cellStyle name="常规 2 11 3 2" xfId="323"/>
    <cellStyle name="常规 2 11 4" xfId="324"/>
    <cellStyle name="常规 2 12" xfId="325"/>
    <cellStyle name="常规 2 12 2" xfId="326"/>
    <cellStyle name="常规 2 12 2 2" xfId="327"/>
    <cellStyle name="常规 2 12 2 2 2" xfId="328"/>
    <cellStyle name="常规 2 12 2 3" xfId="329"/>
    <cellStyle name="常规 2 12 3" xfId="330"/>
    <cellStyle name="常规 2 12 3 2" xfId="331"/>
    <cellStyle name="常规 2 12 4" xfId="332"/>
    <cellStyle name="常规 2 13" xfId="333"/>
    <cellStyle name="常规 2 13 2" xfId="334"/>
    <cellStyle name="常规 2 13 2 2" xfId="335"/>
    <cellStyle name="常规 2 13 2 2 2" xfId="336"/>
    <cellStyle name="常规 2 13 2 3" xfId="337"/>
    <cellStyle name="常规 2 13 3" xfId="338"/>
    <cellStyle name="常规 2 13 3 2" xfId="339"/>
    <cellStyle name="常规 2 13 4" xfId="340"/>
    <cellStyle name="常规 2 14" xfId="341"/>
    <cellStyle name="常规 2 14 2" xfId="342"/>
    <cellStyle name="常规 2 14 2 2" xfId="343"/>
    <cellStyle name="常规 2 14 2 2 2" xfId="344"/>
    <cellStyle name="常规 2 14 2 3" xfId="345"/>
    <cellStyle name="常规 2 14 3" xfId="346"/>
    <cellStyle name="常规 2 14 3 2" xfId="347"/>
    <cellStyle name="常规 2 14 4" xfId="348"/>
    <cellStyle name="常规 2 15" xfId="349"/>
    <cellStyle name="常规 2 15 2" xfId="350"/>
    <cellStyle name="常规 2 15 2 2" xfId="351"/>
    <cellStyle name="常规 2 15 3" xfId="352"/>
    <cellStyle name="常规 2 16" xfId="353"/>
    <cellStyle name="常规 2 16 2" xfId="354"/>
    <cellStyle name="常规 2 16 2 2" xfId="355"/>
    <cellStyle name="常规 2 16 3" xfId="356"/>
    <cellStyle name="常规 2 17" xfId="357"/>
    <cellStyle name="常规 2 17 2" xfId="358"/>
    <cellStyle name="常规 2 17 2 2" xfId="359"/>
    <cellStyle name="常规 2 17 3" xfId="360"/>
    <cellStyle name="常规 2 18" xfId="361"/>
    <cellStyle name="常规 2 18 2" xfId="362"/>
    <cellStyle name="常规 2 18 2 2" xfId="363"/>
    <cellStyle name="常规 2 18 3" xfId="364"/>
    <cellStyle name="常规 2 19" xfId="365"/>
    <cellStyle name="常规 2 19 2" xfId="366"/>
    <cellStyle name="常规 2 19 2 2" xfId="367"/>
    <cellStyle name="常规 2 19 3" xfId="368"/>
    <cellStyle name="常规 2 2" xfId="369"/>
    <cellStyle name="常规 2 2 10" xfId="370"/>
    <cellStyle name="常规 2 2 10 2" xfId="371"/>
    <cellStyle name="常规 2 2 10 2 2" xfId="372"/>
    <cellStyle name="常规 2 2 10 3" xfId="373"/>
    <cellStyle name="常规 2 2 11" xfId="374"/>
    <cellStyle name="常规 2 2 11 2" xfId="375"/>
    <cellStyle name="常规 2 2 12" xfId="376"/>
    <cellStyle name="常规 2 2 13" xfId="377"/>
    <cellStyle name="常规 2 2 14" xfId="378"/>
    <cellStyle name="常规 2 2 15" xfId="379"/>
    <cellStyle name="常规 2 2 16" xfId="380"/>
    <cellStyle name="常规 2 2 17" xfId="381"/>
    <cellStyle name="常规 2 2 18" xfId="382"/>
    <cellStyle name="常规 2 2 19" xfId="383"/>
    <cellStyle name="常规 2 2 2" xfId="384"/>
    <cellStyle name="常规 2 2 2 10" xfId="385"/>
    <cellStyle name="常规 2 2 2 10 2" xfId="386"/>
    <cellStyle name="常规 2 2 2 11" xfId="387"/>
    <cellStyle name="常规 2 2 2 12" xfId="388"/>
    <cellStyle name="常规 2 2 2 13" xfId="389"/>
    <cellStyle name="常规 2 2 2 2" xfId="390"/>
    <cellStyle name="常规 2 2 2 2 2" xfId="391"/>
    <cellStyle name="常规 2 2 2 2 2 2" xfId="392"/>
    <cellStyle name="常规 2 2 2 2 2 2 2" xfId="393"/>
    <cellStyle name="常规 2 2 2 2 2 3" xfId="394"/>
    <cellStyle name="常规 2 2 2 2 2 4" xfId="395"/>
    <cellStyle name="常规 2 2 2 2 2 5" xfId="396"/>
    <cellStyle name="常规 2 2 2 2 3" xfId="397"/>
    <cellStyle name="常规 2 2 2 2 4" xfId="398"/>
    <cellStyle name="常规 2 2 2 2 5" xfId="399"/>
    <cellStyle name="常规 2 2 2 2 6" xfId="400"/>
    <cellStyle name="常规 2 2 2 3" xfId="401"/>
    <cellStyle name="常规 2 2 2 4" xfId="402"/>
    <cellStyle name="常规 2 2 2 5" xfId="403"/>
    <cellStyle name="常规 2 2 2 6" xfId="404"/>
    <cellStyle name="常规 2 2 2 7" xfId="405"/>
    <cellStyle name="常规 2 2 2 8" xfId="406"/>
    <cellStyle name="常规 2 2 2 8 2" xfId="407"/>
    <cellStyle name="常规 2 2 2 8 2 2" xfId="408"/>
    <cellStyle name="常规 2 2 2 8 3" xfId="409"/>
    <cellStyle name="常规 2 2 2 9" xfId="410"/>
    <cellStyle name="常规 2 2 2 9 2" xfId="411"/>
    <cellStyle name="常规 2 2 2 9 2 2" xfId="412"/>
    <cellStyle name="常规 2 2 2 9 3" xfId="413"/>
    <cellStyle name="常规 2 2 20" xfId="414"/>
    <cellStyle name="常规 2 2 21" xfId="415"/>
    <cellStyle name="常规 2 2 3" xfId="416"/>
    <cellStyle name="常规 2 2 3 2" xfId="417"/>
    <cellStyle name="常规 2 2 3 2 2" xfId="418"/>
    <cellStyle name="常规 2 2 3 2 2 2" xfId="419"/>
    <cellStyle name="常规 2 2 3 2 3" xfId="420"/>
    <cellStyle name="常规 2 2 3 3" xfId="421"/>
    <cellStyle name="常规 2 2 3 3 2" xfId="422"/>
    <cellStyle name="常规 2 2 3 4" xfId="423"/>
    <cellStyle name="常规 2 2 4" xfId="424"/>
    <cellStyle name="常规 2 2 4 2" xfId="425"/>
    <cellStyle name="常规 2 2 4 2 2" xfId="426"/>
    <cellStyle name="常规 2 2 4 2 2 2" xfId="427"/>
    <cellStyle name="常规 2 2 4 2 3" xfId="428"/>
    <cellStyle name="常规 2 2 4 3" xfId="429"/>
    <cellStyle name="常规 2 2 4 3 2" xfId="430"/>
    <cellStyle name="常规 2 2 4 4" xfId="431"/>
    <cellStyle name="常规 2 2 5" xfId="432"/>
    <cellStyle name="常规 2 2 5 2" xfId="433"/>
    <cellStyle name="常规 2 2 5 2 2" xfId="434"/>
    <cellStyle name="常规 2 2 5 2 2 2" xfId="435"/>
    <cellStyle name="常规 2 2 5 2 3" xfId="436"/>
    <cellStyle name="常规 2 2 5 3" xfId="437"/>
    <cellStyle name="常规 2 2 5 3 2" xfId="438"/>
    <cellStyle name="常规 2 2 5 4" xfId="439"/>
    <cellStyle name="常规 2 2 6" xfId="440"/>
    <cellStyle name="常规 2 2 6 2" xfId="441"/>
    <cellStyle name="常规 2 2 6 2 2" xfId="442"/>
    <cellStyle name="常规 2 2 6 2 2 2" xfId="443"/>
    <cellStyle name="常规 2 2 6 2 3" xfId="444"/>
    <cellStyle name="常规 2 2 6 3" xfId="445"/>
    <cellStyle name="常规 2 2 6 3 2" xfId="446"/>
    <cellStyle name="常规 2 2 6 4" xfId="447"/>
    <cellStyle name="常规 2 2 7" xfId="448"/>
    <cellStyle name="常规 2 2 7 2" xfId="449"/>
    <cellStyle name="常规 2 2 7 2 2" xfId="450"/>
    <cellStyle name="常规 2 2 7 2 2 2" xfId="451"/>
    <cellStyle name="常规 2 2 7 2 3" xfId="452"/>
    <cellStyle name="常规 2 2 7 3" xfId="453"/>
    <cellStyle name="常规 2 2 7 3 2" xfId="454"/>
    <cellStyle name="常规 2 2 7 4" xfId="455"/>
    <cellStyle name="常规 2 2 8" xfId="456"/>
    <cellStyle name="常规 2 2 8 2" xfId="457"/>
    <cellStyle name="常规 2 2 8 2 2" xfId="458"/>
    <cellStyle name="常规 2 2 8 2 2 2" xfId="459"/>
    <cellStyle name="常规 2 2 8 2 3" xfId="460"/>
    <cellStyle name="常规 2 2 8 3" xfId="461"/>
    <cellStyle name="常规 2 2 8 3 2" xfId="462"/>
    <cellStyle name="常规 2 2 8 4" xfId="463"/>
    <cellStyle name="常规 2 2 9" xfId="464"/>
    <cellStyle name="常规 2 2 9 2" xfId="465"/>
    <cellStyle name="常规 2 2 9 2 2" xfId="466"/>
    <cellStyle name="常规 2 2 9 3" xfId="467"/>
    <cellStyle name="常规 2 20" xfId="468"/>
    <cellStyle name="常规 2 20 2" xfId="469"/>
    <cellStyle name="常规 2 21" xfId="470"/>
    <cellStyle name="常规 2 22" xfId="471"/>
    <cellStyle name="常规 2 23" xfId="472"/>
    <cellStyle name="常规 2 24" xfId="473"/>
    <cellStyle name="常规 2 25" xfId="474"/>
    <cellStyle name="常规 2 3" xfId="475"/>
    <cellStyle name="常规 2 3 10" xfId="476"/>
    <cellStyle name="常规 2 3 11" xfId="477"/>
    <cellStyle name="常规 2 3 12" xfId="478"/>
    <cellStyle name="常规 2 3 13" xfId="479"/>
    <cellStyle name="常规 2 3 14" xfId="480"/>
    <cellStyle name="常规 2 3 15" xfId="481"/>
    <cellStyle name="常规 2 3 16" xfId="482"/>
    <cellStyle name="常规 2 3 17" xfId="483"/>
    <cellStyle name="常规 2 3 2" xfId="484"/>
    <cellStyle name="常规 2 3 2 2" xfId="485"/>
    <cellStyle name="常规 2 3 2 2 2" xfId="486"/>
    <cellStyle name="常规 2 3 2 2 2 2" xfId="487"/>
    <cellStyle name="常规 2 3 2 2 2 2 2" xfId="488"/>
    <cellStyle name="常规 2 3 2 2 2 3" xfId="489"/>
    <cellStyle name="常规 2 3 2 2 3" xfId="490"/>
    <cellStyle name="常规 2 3 2 2 3 2" xfId="491"/>
    <cellStyle name="常规 2 3 2 3" xfId="492"/>
    <cellStyle name="常规 2 3 2 3 2" xfId="493"/>
    <cellStyle name="常规 2 3 2 3 2 2" xfId="494"/>
    <cellStyle name="常规 2 3 2 3 2 2 2" xfId="495"/>
    <cellStyle name="常规 2 3 2 3 2 3" xfId="496"/>
    <cellStyle name="常规 2 3 2 3 3" xfId="497"/>
    <cellStyle name="常规 2 3 2 3 3 2" xfId="498"/>
    <cellStyle name="常规 2 3 2 3 4" xfId="499"/>
    <cellStyle name="常规 2 3 2 4" xfId="500"/>
    <cellStyle name="常规 2 3 2 4 2" xfId="501"/>
    <cellStyle name="常规 2 3 2 4 2 2" xfId="502"/>
    <cellStyle name="常规 2 3 2 4 2 2 2" xfId="503"/>
    <cellStyle name="常规 2 3 2 4 2 3" xfId="504"/>
    <cellStyle name="常规 2 3 2 4 3" xfId="505"/>
    <cellStyle name="常规 2 3 2 4 3 2" xfId="506"/>
    <cellStyle name="常规 2 3 2 4 4" xfId="507"/>
    <cellStyle name="常规 2 3 2 5" xfId="508"/>
    <cellStyle name="常规 2 3 2 5 2" xfId="509"/>
    <cellStyle name="常规 2 3 2 5 2 2" xfId="510"/>
    <cellStyle name="常规 2 3 2 5 2 2 2" xfId="511"/>
    <cellStyle name="常规 2 3 2 5 2 3" xfId="512"/>
    <cellStyle name="常规 2 3 2 5 3" xfId="513"/>
    <cellStyle name="常规 2 3 2 5 3 2" xfId="514"/>
    <cellStyle name="常规 2 3 2 5 4" xfId="515"/>
    <cellStyle name="常规 2 3 2 6" xfId="516"/>
    <cellStyle name="常规 2 3 2 6 2" xfId="517"/>
    <cellStyle name="常规 2 3 2 6 2 2" xfId="518"/>
    <cellStyle name="常规 2 3 2 6 2 2 2" xfId="519"/>
    <cellStyle name="常规 2 3 2 6 2 3" xfId="520"/>
    <cellStyle name="常规 2 3 2 6 3" xfId="521"/>
    <cellStyle name="常规 2 3 2 6 3 2" xfId="522"/>
    <cellStyle name="常规 2 3 2 6 4" xfId="523"/>
    <cellStyle name="常规 2 3 2 7" xfId="524"/>
    <cellStyle name="常规 2 3 2 7 2" xfId="525"/>
    <cellStyle name="常规 2 3 2 7 2 2" xfId="526"/>
    <cellStyle name="常规 2 3 2 7 2 2 2" xfId="527"/>
    <cellStyle name="常规 2 3 2 7 2 3" xfId="528"/>
    <cellStyle name="常规 2 3 2 7 3" xfId="529"/>
    <cellStyle name="常规 2 3 2 7 3 2" xfId="530"/>
    <cellStyle name="常规 2 3 2 7 4" xfId="531"/>
    <cellStyle name="常规 2 3 2 8" xfId="532"/>
    <cellStyle name="常规 2 3 2 9" xfId="533"/>
    <cellStyle name="常规 2 3 3" xfId="534"/>
    <cellStyle name="常规 2 3 4" xfId="535"/>
    <cellStyle name="常规 2 3 5" xfId="536"/>
    <cellStyle name="常规 2 3 6" xfId="537"/>
    <cellStyle name="常规 2 3 7" xfId="538"/>
    <cellStyle name="常规 2 3 8" xfId="539"/>
    <cellStyle name="常规 2 3 8 2" xfId="540"/>
    <cellStyle name="常规 2 3 8 2 2" xfId="541"/>
    <cellStyle name="常规 2 3 8 3" xfId="542"/>
    <cellStyle name="常规 2 3 9" xfId="543"/>
    <cellStyle name="常规 2 3 9 2" xfId="544"/>
    <cellStyle name="常规 2 4" xfId="545"/>
    <cellStyle name="常规 2 4 10" xfId="546"/>
    <cellStyle name="常规 2 4 11" xfId="547"/>
    <cellStyle name="常规 2 4 12" xfId="548"/>
    <cellStyle name="常规 2 4 13" xfId="549"/>
    <cellStyle name="常规 2 4 14" xfId="550"/>
    <cellStyle name="常规 2 4 15" xfId="551"/>
    <cellStyle name="常规 2 4 16" xfId="552"/>
    <cellStyle name="常规 2 4 17" xfId="553"/>
    <cellStyle name="常规 2 4 18" xfId="554"/>
    <cellStyle name="常规 2 4 2" xfId="555"/>
    <cellStyle name="常规 2 4 2 2" xfId="556"/>
    <cellStyle name="常规 2 4 2 3" xfId="557"/>
    <cellStyle name="常规 2 4 2 3 2" xfId="558"/>
    <cellStyle name="常规 2 4 2 3 2 2" xfId="559"/>
    <cellStyle name="常规 2 4 2 3 3" xfId="560"/>
    <cellStyle name="常规 2 4 2 4" xfId="561"/>
    <cellStyle name="常规 2 4 2 4 2" xfId="562"/>
    <cellStyle name="常规 2 4 2 5" xfId="563"/>
    <cellStyle name="常规 2 4 3" xfId="564"/>
    <cellStyle name="常规 2 4 4" xfId="565"/>
    <cellStyle name="常规 2 4 5" xfId="566"/>
    <cellStyle name="常规 2 4 6" xfId="567"/>
    <cellStyle name="常规 2 4 7" xfId="568"/>
    <cellStyle name="常规 2 4 8" xfId="569"/>
    <cellStyle name="常规 2 4 8 2" xfId="570"/>
    <cellStyle name="常规 2 4 8 2 2" xfId="571"/>
    <cellStyle name="常规 2 4 8 3" xfId="572"/>
    <cellStyle name="常规 2 4 9" xfId="573"/>
    <cellStyle name="常规 2 4 9 2" xfId="574"/>
    <cellStyle name="常规 2 4_三湖中学教师2014年1－3月70%部分津补贴表" xfId="575"/>
    <cellStyle name="常规 2 5" xfId="576"/>
    <cellStyle name="常规 2 5 2" xfId="577"/>
    <cellStyle name="常规 2 5 2 2" xfId="578"/>
    <cellStyle name="常规 2 5 3" xfId="579"/>
    <cellStyle name="常规 2 5 4" xfId="580"/>
    <cellStyle name="常规 2 5 5" xfId="581"/>
    <cellStyle name="常规 2 5 6" xfId="582"/>
    <cellStyle name="常规 2 5 7" xfId="583"/>
    <cellStyle name="常规 2 5 8" xfId="584"/>
    <cellStyle name="常规 2 6" xfId="585"/>
    <cellStyle name="常规 2 6 2" xfId="586"/>
    <cellStyle name="常规 2 7" xfId="587"/>
    <cellStyle name="常规 2 8" xfId="588"/>
    <cellStyle name="常规 2 8 2" xfId="589"/>
    <cellStyle name="常规 2 8 2 2" xfId="590"/>
    <cellStyle name="常规 2 8 2 2 2" xfId="591"/>
    <cellStyle name="常规 2 8 2 3" xfId="592"/>
    <cellStyle name="常规 2 8 3" xfId="593"/>
    <cellStyle name="常规 2 8 3 2" xfId="594"/>
    <cellStyle name="常规 2 8 4" xfId="595"/>
    <cellStyle name="常规 2 9" xfId="596"/>
    <cellStyle name="常规 2 9 2" xfId="597"/>
    <cellStyle name="常规 2 9 2 2" xfId="598"/>
    <cellStyle name="常规 2 9 2 2 2" xfId="599"/>
    <cellStyle name="常规 2 9 2 3" xfId="600"/>
    <cellStyle name="常规 2 9 3" xfId="601"/>
    <cellStyle name="常规 2 9 3 2" xfId="602"/>
    <cellStyle name="常规 2 9 4" xfId="603"/>
    <cellStyle name="常规 20" xfId="604"/>
    <cellStyle name="常规 21" xfId="605"/>
    <cellStyle name="常规 22" xfId="606"/>
    <cellStyle name="常规 23" xfId="607"/>
    <cellStyle name="常规 24" xfId="608"/>
    <cellStyle name="常规 25" xfId="609"/>
    <cellStyle name="常规 3" xfId="610"/>
    <cellStyle name="常规 3 10" xfId="611"/>
    <cellStyle name="常规 3 11" xfId="612"/>
    <cellStyle name="常规 3 12" xfId="613"/>
    <cellStyle name="常规 3 13" xfId="614"/>
    <cellStyle name="常规 3 13 2" xfId="615"/>
    <cellStyle name="常规 3 13 2 2" xfId="616"/>
    <cellStyle name="常规 3 13 3" xfId="617"/>
    <cellStyle name="常规 3 14" xfId="618"/>
    <cellStyle name="常规 3 14 2" xfId="619"/>
    <cellStyle name="常规 3 14 2 2" xfId="620"/>
    <cellStyle name="常规 3 14 3" xfId="621"/>
    <cellStyle name="常规 3 15" xfId="622"/>
    <cellStyle name="常规 3 15 2" xfId="623"/>
    <cellStyle name="常规 3 16" xfId="624"/>
    <cellStyle name="常规 3 17" xfId="625"/>
    <cellStyle name="常规 3 18" xfId="626"/>
    <cellStyle name="常规 3 19" xfId="627"/>
    <cellStyle name="常规 3 2" xfId="628"/>
    <cellStyle name="常规 3 2 2" xfId="629"/>
    <cellStyle name="常规 3 2 3" xfId="630"/>
    <cellStyle name="常规 3 2 4" xfId="631"/>
    <cellStyle name="常规 3 2 5" xfId="632"/>
    <cellStyle name="常规 3 2 6" xfId="633"/>
    <cellStyle name="常规 3 20" xfId="634"/>
    <cellStyle name="常规 3 21" xfId="635"/>
    <cellStyle name="常规 3 22" xfId="636"/>
    <cellStyle name="常规 3 3" xfId="637"/>
    <cellStyle name="常规 3 4" xfId="638"/>
    <cellStyle name="常规 3 5" xfId="639"/>
    <cellStyle name="常规 3 6" xfId="640"/>
    <cellStyle name="常规 3 7" xfId="641"/>
    <cellStyle name="常规 3 8" xfId="642"/>
    <cellStyle name="常规 3 9" xfId="643"/>
    <cellStyle name="常规 4" xfId="644"/>
    <cellStyle name="常规 4 10" xfId="645"/>
    <cellStyle name="常规 4 11" xfId="646"/>
    <cellStyle name="常规 4 12" xfId="647"/>
    <cellStyle name="常规 4 13" xfId="648"/>
    <cellStyle name="常规 4 2" xfId="649"/>
    <cellStyle name="常规 4 2 2" xfId="650"/>
    <cellStyle name="常规 4 3" xfId="651"/>
    <cellStyle name="常规 4 4" xfId="652"/>
    <cellStyle name="常规 4 5" xfId="653"/>
    <cellStyle name="常规 4 6" xfId="654"/>
    <cellStyle name="常规 4 7" xfId="655"/>
    <cellStyle name="常规 4 8" xfId="656"/>
    <cellStyle name="常规 4 8 2" xfId="657"/>
    <cellStyle name="常规 4 8 2 2" xfId="658"/>
    <cellStyle name="常规 4 8 3" xfId="659"/>
    <cellStyle name="常规 4 9" xfId="660"/>
    <cellStyle name="常规 4 9 2" xfId="661"/>
    <cellStyle name="常规 4 9 2 2" xfId="662"/>
    <cellStyle name="常规 4 9 3" xfId="663"/>
    <cellStyle name="常规 5" xfId="664"/>
    <cellStyle name="常规 5 10" xfId="665"/>
    <cellStyle name="常规 5 11" xfId="666"/>
    <cellStyle name="常规 5 12" xfId="667"/>
    <cellStyle name="常规 5 13" xfId="668"/>
    <cellStyle name="常规 5 14" xfId="669"/>
    <cellStyle name="常规 5 15" xfId="670"/>
    <cellStyle name="常规 5 16" xfId="671"/>
    <cellStyle name="常规 5 17" xfId="672"/>
    <cellStyle name="常规 5 18" xfId="673"/>
    <cellStyle name="常规 5 2" xfId="674"/>
    <cellStyle name="常规 5 3" xfId="675"/>
    <cellStyle name="常规 5 4" xfId="676"/>
    <cellStyle name="常规 5 5" xfId="677"/>
    <cellStyle name="常规 5 6" xfId="678"/>
    <cellStyle name="常规 5 7" xfId="679"/>
    <cellStyle name="常规 5 8" xfId="680"/>
    <cellStyle name="常规 5 8 2" xfId="681"/>
    <cellStyle name="常规 5 8 2 2" xfId="682"/>
    <cellStyle name="常规 5 8 3" xfId="683"/>
    <cellStyle name="常规 5 9" xfId="684"/>
    <cellStyle name="常规 5 9 2" xfId="685"/>
    <cellStyle name="常规 5 9 2 2" xfId="686"/>
    <cellStyle name="常规 5 9 3" xfId="687"/>
    <cellStyle name="常规 6" xfId="688"/>
    <cellStyle name="常规 6 10" xfId="689"/>
    <cellStyle name="常规 6 11" xfId="690"/>
    <cellStyle name="常规 6 12" xfId="691"/>
    <cellStyle name="常规 6 13" xfId="692"/>
    <cellStyle name="常规 6 2" xfId="693"/>
    <cellStyle name="常规 6 2 2" xfId="694"/>
    <cellStyle name="常规 6 2 3" xfId="695"/>
    <cellStyle name="常规 6 3" xfId="696"/>
    <cellStyle name="常规 6 4" xfId="697"/>
    <cellStyle name="常规 6 5" xfId="698"/>
    <cellStyle name="常规 6 6" xfId="699"/>
    <cellStyle name="常规 6 7" xfId="700"/>
    <cellStyle name="常规 6 8" xfId="701"/>
    <cellStyle name="常规 6 8 2" xfId="702"/>
    <cellStyle name="常规 6 8 2 2" xfId="703"/>
    <cellStyle name="常规 6 8 3" xfId="704"/>
    <cellStyle name="常规 6 9" xfId="705"/>
    <cellStyle name="常规 6 9 2" xfId="706"/>
    <cellStyle name="常规 6 9 2 2" xfId="707"/>
    <cellStyle name="常规 6 9 3" xfId="708"/>
    <cellStyle name="常规 7" xfId="709"/>
    <cellStyle name="常规 7 10" xfId="710"/>
    <cellStyle name="常规 7 2" xfId="711"/>
    <cellStyle name="常规 7 3" xfId="712"/>
    <cellStyle name="常规 7 4" xfId="713"/>
    <cellStyle name="常规 7 5" xfId="714"/>
    <cellStyle name="常规 7 6" xfId="715"/>
    <cellStyle name="常规 7 7" xfId="716"/>
    <cellStyle name="常规 7 8" xfId="717"/>
    <cellStyle name="常规 7 8 2" xfId="718"/>
    <cellStyle name="常规 7 8 2 2" xfId="719"/>
    <cellStyle name="常规 7 8 3" xfId="720"/>
    <cellStyle name="常规 7 9" xfId="721"/>
    <cellStyle name="常规 7 9 2" xfId="722"/>
    <cellStyle name="常规 7 9 2 2" xfId="723"/>
    <cellStyle name="常规 7 9 3" xfId="724"/>
    <cellStyle name="常规 8" xfId="725"/>
    <cellStyle name="常规 8 2" xfId="726"/>
    <cellStyle name="常规 8 2 2" xfId="727"/>
    <cellStyle name="常规 8 2 2 2" xfId="728"/>
    <cellStyle name="常规 8 2 3" xfId="729"/>
    <cellStyle name="常规 8 3" xfId="730"/>
    <cellStyle name="常规 8 3 2" xfId="731"/>
    <cellStyle name="常规 8 3 2 2" xfId="732"/>
    <cellStyle name="常规 8 3 3" xfId="733"/>
    <cellStyle name="常规 9" xfId="734"/>
    <cellStyle name="常规 9 2" xfId="735"/>
    <cellStyle name="常规 9 2 2" xfId="736"/>
    <cellStyle name="常规 9 2 2 2" xfId="737"/>
    <cellStyle name="常规 9 2 3" xfId="738"/>
    <cellStyle name="常规 9 3" xfId="739"/>
    <cellStyle name="常规 9 3 2" xfId="740"/>
    <cellStyle name="常规 9 3 2 2" xfId="741"/>
    <cellStyle name="常规 9 3 3" xfId="742"/>
    <cellStyle name="常规_Sheet1" xfId="743"/>
    <cellStyle name="好 2" xfId="744"/>
    <cellStyle name="好 2 2" xfId="745"/>
    <cellStyle name="好 2 2 2" xfId="746"/>
    <cellStyle name="好 2 3" xfId="747"/>
    <cellStyle name="好 2 4" xfId="748"/>
    <cellStyle name="好 2 5" xfId="749"/>
    <cellStyle name="好 2 6" xfId="750"/>
    <cellStyle name="好 3" xfId="751"/>
    <cellStyle name="好 4" xfId="752"/>
    <cellStyle name="好 5" xfId="753"/>
    <cellStyle name="好 6" xfId="754"/>
    <cellStyle name="汇总 2" xfId="755"/>
    <cellStyle name="汇总 2 2" xfId="756"/>
    <cellStyle name="汇总 2 2 2" xfId="757"/>
    <cellStyle name="汇总 2 3" xfId="758"/>
    <cellStyle name="汇总 2 4" xfId="759"/>
    <cellStyle name="汇总 2 5" xfId="760"/>
    <cellStyle name="汇总 3" xfId="761"/>
    <cellStyle name="汇总 4" xfId="762"/>
    <cellStyle name="计算 2" xfId="763"/>
    <cellStyle name="计算 2 2" xfId="764"/>
    <cellStyle name="计算 2 2 2" xfId="765"/>
    <cellStyle name="计算 2 3" xfId="766"/>
    <cellStyle name="计算 2 4" xfId="767"/>
    <cellStyle name="计算 2 5" xfId="768"/>
    <cellStyle name="计算 2 6" xfId="769"/>
    <cellStyle name="计算 3" xfId="770"/>
    <cellStyle name="计算 4" xfId="771"/>
    <cellStyle name="计算 5" xfId="772"/>
    <cellStyle name="计算 6" xfId="773"/>
    <cellStyle name="检查单元格 2" xfId="774"/>
    <cellStyle name="检查单元格 2 2" xfId="775"/>
    <cellStyle name="检查单元格 2 2 2" xfId="776"/>
    <cellStyle name="检查单元格 2 3" xfId="777"/>
    <cellStyle name="检查单元格 2 4" xfId="778"/>
    <cellStyle name="检查单元格 2 5" xfId="779"/>
    <cellStyle name="检查单元格 2 6" xfId="780"/>
    <cellStyle name="检查单元格 3" xfId="781"/>
    <cellStyle name="检查单元格 4" xfId="782"/>
    <cellStyle name="检查单元格 5" xfId="783"/>
    <cellStyle name="检查单元格 6" xfId="784"/>
    <cellStyle name="解释性文本 2" xfId="785"/>
    <cellStyle name="解释性文本 2 2" xfId="786"/>
    <cellStyle name="解释性文本 2 2 2" xfId="787"/>
    <cellStyle name="解释性文本 2 3" xfId="788"/>
    <cellStyle name="解释性文本 2 4" xfId="789"/>
    <cellStyle name="解释性文本 2 5" xfId="790"/>
    <cellStyle name="解释性文本 3" xfId="791"/>
    <cellStyle name="解释性文本 4" xfId="792"/>
    <cellStyle name="警告文本 2" xfId="793"/>
    <cellStyle name="警告文本 2 2" xfId="794"/>
    <cellStyle name="警告文本 2 2 2" xfId="795"/>
    <cellStyle name="警告文本 2 3" xfId="796"/>
    <cellStyle name="警告文本 2 4" xfId="797"/>
    <cellStyle name="警告文本 2 5" xfId="798"/>
    <cellStyle name="警告文本 3" xfId="799"/>
    <cellStyle name="警告文本 4" xfId="800"/>
    <cellStyle name="链接单元格 2" xfId="801"/>
    <cellStyle name="链接单元格 2 2" xfId="802"/>
    <cellStyle name="链接单元格 2 2 2" xfId="803"/>
    <cellStyle name="链接单元格 2 3" xfId="804"/>
    <cellStyle name="链接单元格 2 4" xfId="805"/>
    <cellStyle name="链接单元格 2 5" xfId="806"/>
    <cellStyle name="链接单元格 3" xfId="807"/>
    <cellStyle name="链接单元格 4" xfId="808"/>
    <cellStyle name="强调文字颜色 1 2" xfId="809"/>
    <cellStyle name="强调文字颜色 1 2 2" xfId="810"/>
    <cellStyle name="强调文字颜色 1 2 2 2" xfId="811"/>
    <cellStyle name="强调文字颜色 1 2 3" xfId="812"/>
    <cellStyle name="强调文字颜色 1 2 4" xfId="813"/>
    <cellStyle name="强调文字颜色 1 2 5" xfId="814"/>
    <cellStyle name="强调文字颜色 1 2 6" xfId="815"/>
    <cellStyle name="强调文字颜色 1 3" xfId="816"/>
    <cellStyle name="强调文字颜色 1 4" xfId="817"/>
    <cellStyle name="强调文字颜色 1 5" xfId="818"/>
    <cellStyle name="强调文字颜色 1 6" xfId="819"/>
    <cellStyle name="强调文字颜色 2 2" xfId="820"/>
    <cellStyle name="强调文字颜色 2 2 2" xfId="821"/>
    <cellStyle name="强调文字颜色 2 2 2 2" xfId="822"/>
    <cellStyle name="强调文字颜色 2 2 3" xfId="823"/>
    <cellStyle name="强调文字颜色 2 2 4" xfId="824"/>
    <cellStyle name="强调文字颜色 2 2 5" xfId="825"/>
    <cellStyle name="强调文字颜色 2 2 6" xfId="826"/>
    <cellStyle name="强调文字颜色 2 3" xfId="827"/>
    <cellStyle name="强调文字颜色 2 4" xfId="828"/>
    <cellStyle name="强调文字颜色 2 5" xfId="829"/>
    <cellStyle name="强调文字颜色 2 6" xfId="830"/>
    <cellStyle name="强调文字颜色 3 2" xfId="831"/>
    <cellStyle name="强调文字颜色 3 2 2" xfId="832"/>
    <cellStyle name="强调文字颜色 3 2 2 2" xfId="833"/>
    <cellStyle name="强调文字颜色 3 2 3" xfId="834"/>
    <cellStyle name="强调文字颜色 3 2 4" xfId="835"/>
    <cellStyle name="强调文字颜色 3 2 5" xfId="836"/>
    <cellStyle name="强调文字颜色 3 2 6" xfId="837"/>
    <cellStyle name="强调文字颜色 3 3" xfId="838"/>
    <cellStyle name="强调文字颜色 3 4" xfId="839"/>
    <cellStyle name="强调文字颜色 3 5" xfId="840"/>
    <cellStyle name="强调文字颜色 3 6" xfId="841"/>
    <cellStyle name="强调文字颜色 4 2" xfId="842"/>
    <cellStyle name="强调文字颜色 4 2 2" xfId="843"/>
    <cellStyle name="强调文字颜色 4 2 2 2" xfId="844"/>
    <cellStyle name="强调文字颜色 4 2 3" xfId="845"/>
    <cellStyle name="强调文字颜色 4 2 4" xfId="846"/>
    <cellStyle name="强调文字颜色 4 2 5" xfId="847"/>
    <cellStyle name="强调文字颜色 4 2 6" xfId="848"/>
    <cellStyle name="强调文字颜色 4 3" xfId="849"/>
    <cellStyle name="强调文字颜色 4 4" xfId="850"/>
    <cellStyle name="强调文字颜色 4 5" xfId="851"/>
    <cellStyle name="强调文字颜色 4 6" xfId="852"/>
    <cellStyle name="强调文字颜色 5 2" xfId="853"/>
    <cellStyle name="强调文字颜色 5 2 2" xfId="854"/>
    <cellStyle name="强调文字颜色 5 2 2 2" xfId="855"/>
    <cellStyle name="强调文字颜色 5 2 3" xfId="856"/>
    <cellStyle name="强调文字颜色 5 2 4" xfId="857"/>
    <cellStyle name="强调文字颜色 5 2 5" xfId="858"/>
    <cellStyle name="强调文字颜色 5 2 6" xfId="859"/>
    <cellStyle name="强调文字颜色 5 3" xfId="860"/>
    <cellStyle name="强调文字颜色 5 4" xfId="861"/>
    <cellStyle name="强调文字颜色 5 5" xfId="862"/>
    <cellStyle name="强调文字颜色 5 6" xfId="863"/>
    <cellStyle name="强调文字颜色 6 2" xfId="864"/>
    <cellStyle name="强调文字颜色 6 2 2" xfId="865"/>
    <cellStyle name="强调文字颜色 6 2 2 2" xfId="866"/>
    <cellStyle name="强调文字颜色 6 2 3" xfId="867"/>
    <cellStyle name="强调文字颜色 6 2 4" xfId="868"/>
    <cellStyle name="强调文字颜色 6 2 5" xfId="869"/>
    <cellStyle name="强调文字颜色 6 2 6" xfId="870"/>
    <cellStyle name="强调文字颜色 6 3" xfId="871"/>
    <cellStyle name="强调文字颜色 6 4" xfId="872"/>
    <cellStyle name="强调文字颜色 6 5" xfId="873"/>
    <cellStyle name="强调文字颜色 6 6" xfId="874"/>
    <cellStyle name="适中 2" xfId="875"/>
    <cellStyle name="适中 2 2" xfId="876"/>
    <cellStyle name="适中 2 2 2" xfId="877"/>
    <cellStyle name="适中 2 3" xfId="878"/>
    <cellStyle name="适中 2 4" xfId="879"/>
    <cellStyle name="适中 2 5" xfId="880"/>
    <cellStyle name="适中 2 6" xfId="881"/>
    <cellStyle name="适中 3" xfId="882"/>
    <cellStyle name="适中 4" xfId="883"/>
    <cellStyle name="适中 5" xfId="884"/>
    <cellStyle name="适中 6" xfId="885"/>
    <cellStyle name="输出 2" xfId="886"/>
    <cellStyle name="输出 2 2" xfId="887"/>
    <cellStyle name="输出 2 2 2" xfId="888"/>
    <cellStyle name="输出 2 3" xfId="889"/>
    <cellStyle name="输出 2 4" xfId="890"/>
    <cellStyle name="输出 2 5" xfId="891"/>
    <cellStyle name="输出 2 6" xfId="892"/>
    <cellStyle name="输出 3" xfId="893"/>
    <cellStyle name="输出 4" xfId="894"/>
    <cellStyle name="输出 5" xfId="895"/>
    <cellStyle name="输出 6" xfId="896"/>
    <cellStyle name="输入 2" xfId="897"/>
    <cellStyle name="输入 2 2" xfId="898"/>
    <cellStyle name="输入 2 2 2" xfId="899"/>
    <cellStyle name="输入 2 3" xfId="900"/>
    <cellStyle name="输入 2 4" xfId="901"/>
    <cellStyle name="输入 2 5" xfId="902"/>
    <cellStyle name="输入 2 6" xfId="903"/>
    <cellStyle name="输入 3" xfId="904"/>
    <cellStyle name="输入 4" xfId="905"/>
    <cellStyle name="输入 5" xfId="906"/>
    <cellStyle name="输入 6" xfId="907"/>
    <cellStyle name="注释 2" xfId="908"/>
    <cellStyle name="注释 2 2" xfId="909"/>
    <cellStyle name="注释 2 2 2" xfId="910"/>
    <cellStyle name="注释 2 3" xfId="911"/>
    <cellStyle name="注释 2 4" xfId="912"/>
    <cellStyle name="注释 2 5" xfId="913"/>
    <cellStyle name="注释 2 6" xfId="914"/>
    <cellStyle name="注释 2 7" xfId="915"/>
    <cellStyle name="注释 2 8" xfId="916"/>
    <cellStyle name="注释 2 9" xfId="917"/>
    <cellStyle name="注释 3" xfId="918"/>
    <cellStyle name="注释 4" xfId="919"/>
    <cellStyle name="注释 5" xfId="9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C14" sqref="C14"/>
    </sheetView>
  </sheetViews>
  <sheetFormatPr defaultRowHeight="13.5"/>
  <cols>
    <col min="1" max="1" width="14.125" style="132" bestFit="1" customWidth="1"/>
    <col min="2" max="2" width="9.25" style="132" customWidth="1"/>
    <col min="3" max="3" width="23.25" style="132" bestFit="1" customWidth="1"/>
    <col min="4" max="4" width="10.25" style="132" bestFit="1" customWidth="1"/>
    <col min="5" max="5" width="13.75" style="132" customWidth="1"/>
    <col min="6" max="6" width="10.125" style="132" customWidth="1"/>
    <col min="7" max="7" width="12.875" style="132" customWidth="1"/>
    <col min="8" max="8" width="13" style="132" customWidth="1"/>
    <col min="9" max="9" width="9.875" style="132" customWidth="1"/>
    <col min="10" max="10" width="11.5" style="132" customWidth="1"/>
    <col min="11" max="11" width="9" style="132"/>
    <col min="12" max="12" width="23.25" style="132" bestFit="1" customWidth="1"/>
    <col min="13" max="16384" width="9" style="132"/>
  </cols>
  <sheetData>
    <row r="1" spans="1:10" s="99" customFormat="1" ht="33" customHeight="1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100" customFormat="1" ht="30" customHeight="1" thickBot="1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100" customFormat="1" ht="36.75" customHeight="1">
      <c r="A3" s="101" t="s">
        <v>129</v>
      </c>
      <c r="B3" s="102" t="s">
        <v>1</v>
      </c>
      <c r="C3" s="102" t="s">
        <v>2</v>
      </c>
      <c r="D3" s="102" t="s">
        <v>3</v>
      </c>
      <c r="E3" s="102" t="s">
        <v>4</v>
      </c>
      <c r="F3" s="103" t="s">
        <v>130</v>
      </c>
      <c r="G3" s="102" t="s">
        <v>6</v>
      </c>
      <c r="H3" s="102" t="s">
        <v>131</v>
      </c>
      <c r="I3" s="102" t="s">
        <v>8</v>
      </c>
      <c r="J3" s="104" t="s">
        <v>9</v>
      </c>
    </row>
    <row r="4" spans="1:10" s="100" customFormat="1" ht="24" customHeight="1">
      <c r="A4" s="105" t="s">
        <v>10</v>
      </c>
      <c r="B4" s="106" t="s">
        <v>11</v>
      </c>
      <c r="C4" s="106" t="s">
        <v>12</v>
      </c>
      <c r="D4" s="106">
        <v>1</v>
      </c>
      <c r="E4" s="106" t="s">
        <v>132</v>
      </c>
      <c r="F4" s="11">
        <v>3</v>
      </c>
      <c r="G4" s="9" t="s">
        <v>22</v>
      </c>
      <c r="H4" s="9" t="s">
        <v>15</v>
      </c>
      <c r="I4" s="11">
        <v>6</v>
      </c>
      <c r="J4" s="18">
        <v>7</v>
      </c>
    </row>
    <row r="5" spans="1:10" s="113" customFormat="1" ht="24" customHeight="1">
      <c r="A5" s="107" t="s">
        <v>133</v>
      </c>
      <c r="B5" s="108" t="s">
        <v>134</v>
      </c>
      <c r="C5" s="109" t="s">
        <v>135</v>
      </c>
      <c r="D5" s="108">
        <v>86.5</v>
      </c>
      <c r="E5" s="110">
        <f t="shared" ref="E5:E31" si="0">D5*0.4</f>
        <v>34.6</v>
      </c>
      <c r="F5" s="110">
        <v>76.281000000000006</v>
      </c>
      <c r="G5" s="110">
        <f t="shared" ref="G5:G31" si="1">F5*0.6</f>
        <v>45.768599999999999</v>
      </c>
      <c r="H5" s="110">
        <f t="shared" ref="H5:H31" si="2">E5+G5</f>
        <v>80.368600000000001</v>
      </c>
      <c r="I5" s="111">
        <f t="shared" ref="I5:I10" si="3">RANK(H5,$H$5:$H$10)</f>
        <v>1</v>
      </c>
      <c r="J5" s="112" t="s">
        <v>79</v>
      </c>
    </row>
    <row r="6" spans="1:10" s="113" customFormat="1" ht="24" customHeight="1">
      <c r="A6" s="107" t="s">
        <v>133</v>
      </c>
      <c r="B6" s="114" t="s">
        <v>136</v>
      </c>
      <c r="C6" s="115" t="s">
        <v>137</v>
      </c>
      <c r="D6" s="114">
        <v>81.5</v>
      </c>
      <c r="E6" s="110">
        <f t="shared" si="0"/>
        <v>32.6</v>
      </c>
      <c r="F6" s="110">
        <v>78.700999999999993</v>
      </c>
      <c r="G6" s="110">
        <f t="shared" si="1"/>
        <v>47.220599999999997</v>
      </c>
      <c r="H6" s="110">
        <f t="shared" si="2"/>
        <v>79.820599999999999</v>
      </c>
      <c r="I6" s="111">
        <f t="shared" si="3"/>
        <v>2</v>
      </c>
      <c r="J6" s="112" t="s">
        <v>79</v>
      </c>
    </row>
    <row r="7" spans="1:10" s="113" customFormat="1" ht="24" customHeight="1">
      <c r="A7" s="107" t="s">
        <v>133</v>
      </c>
      <c r="B7" s="114" t="s">
        <v>138</v>
      </c>
      <c r="C7" s="115" t="s">
        <v>139</v>
      </c>
      <c r="D7" s="114">
        <v>79</v>
      </c>
      <c r="E7" s="110">
        <f t="shared" si="0"/>
        <v>31.6</v>
      </c>
      <c r="F7" s="110">
        <v>79.313000000000002</v>
      </c>
      <c r="G7" s="110">
        <f t="shared" si="1"/>
        <v>47.587800000000001</v>
      </c>
      <c r="H7" s="110">
        <f t="shared" si="2"/>
        <v>79.18780000000001</v>
      </c>
      <c r="I7" s="111">
        <f t="shared" si="3"/>
        <v>3</v>
      </c>
      <c r="J7" s="112"/>
    </row>
    <row r="8" spans="1:10" s="113" customFormat="1" ht="24" customHeight="1">
      <c r="A8" s="107" t="s">
        <v>133</v>
      </c>
      <c r="B8" s="114" t="s">
        <v>140</v>
      </c>
      <c r="C8" s="115" t="s">
        <v>141</v>
      </c>
      <c r="D8" s="114">
        <v>81</v>
      </c>
      <c r="E8" s="110">
        <f t="shared" si="0"/>
        <v>32.4</v>
      </c>
      <c r="F8" s="110">
        <v>71.450999999999993</v>
      </c>
      <c r="G8" s="110">
        <f t="shared" si="1"/>
        <v>42.870599999999996</v>
      </c>
      <c r="H8" s="110">
        <f t="shared" si="2"/>
        <v>75.270600000000002</v>
      </c>
      <c r="I8" s="111">
        <f t="shared" si="3"/>
        <v>4</v>
      </c>
      <c r="J8" s="112"/>
    </row>
    <row r="9" spans="1:10" s="113" customFormat="1" ht="24" customHeight="1">
      <c r="A9" s="107" t="s">
        <v>133</v>
      </c>
      <c r="B9" s="114" t="s">
        <v>142</v>
      </c>
      <c r="C9" s="115" t="s">
        <v>143</v>
      </c>
      <c r="D9" s="114">
        <v>70.5</v>
      </c>
      <c r="E9" s="110">
        <f t="shared" si="0"/>
        <v>28.200000000000003</v>
      </c>
      <c r="F9" s="110">
        <v>75.167000000000002</v>
      </c>
      <c r="G9" s="110">
        <f t="shared" si="1"/>
        <v>45.100200000000001</v>
      </c>
      <c r="H9" s="110">
        <f t="shared" si="2"/>
        <v>73.300200000000004</v>
      </c>
      <c r="I9" s="111">
        <f t="shared" si="3"/>
        <v>5</v>
      </c>
      <c r="J9" s="112"/>
    </row>
    <row r="10" spans="1:10" s="113" customFormat="1" ht="24" customHeight="1" thickBot="1">
      <c r="A10" s="116" t="s">
        <v>133</v>
      </c>
      <c r="B10" s="117" t="s">
        <v>144</v>
      </c>
      <c r="C10" s="118" t="s">
        <v>145</v>
      </c>
      <c r="D10" s="117">
        <v>67</v>
      </c>
      <c r="E10" s="119">
        <f t="shared" si="0"/>
        <v>26.8</v>
      </c>
      <c r="F10" s="119">
        <v>72.192999999999998</v>
      </c>
      <c r="G10" s="119">
        <f t="shared" si="1"/>
        <v>43.315799999999996</v>
      </c>
      <c r="H10" s="119">
        <f t="shared" si="2"/>
        <v>70.115799999999993</v>
      </c>
      <c r="I10" s="120">
        <f t="shared" si="3"/>
        <v>6</v>
      </c>
      <c r="J10" s="121"/>
    </row>
    <row r="11" spans="1:10" s="113" customFormat="1" ht="24" customHeight="1">
      <c r="A11" s="122" t="s">
        <v>146</v>
      </c>
      <c r="B11" s="23" t="s">
        <v>147</v>
      </c>
      <c r="C11" s="123" t="s">
        <v>148</v>
      </c>
      <c r="D11" s="23">
        <v>83.5</v>
      </c>
      <c r="E11" s="124">
        <f t="shared" si="0"/>
        <v>33.4</v>
      </c>
      <c r="F11" s="124">
        <v>82.108999999999995</v>
      </c>
      <c r="G11" s="124">
        <f t="shared" si="1"/>
        <v>49.265399999999993</v>
      </c>
      <c r="H11" s="124">
        <f t="shared" si="2"/>
        <v>82.665399999999991</v>
      </c>
      <c r="I11" s="125">
        <f t="shared" ref="I11:I31" si="4">RANK(H11,$H$11:$H$31)</f>
        <v>1</v>
      </c>
      <c r="J11" s="112" t="s">
        <v>79</v>
      </c>
    </row>
    <row r="12" spans="1:10" s="113" customFormat="1" ht="24" customHeight="1">
      <c r="A12" s="107" t="s">
        <v>146</v>
      </c>
      <c r="B12" s="25" t="s">
        <v>149</v>
      </c>
      <c r="C12" s="126" t="s">
        <v>150</v>
      </c>
      <c r="D12" s="25">
        <v>82.5</v>
      </c>
      <c r="E12" s="110">
        <f t="shared" si="0"/>
        <v>33</v>
      </c>
      <c r="F12" s="110">
        <v>81.644999999999996</v>
      </c>
      <c r="G12" s="110">
        <f t="shared" si="1"/>
        <v>48.986999999999995</v>
      </c>
      <c r="H12" s="110">
        <f t="shared" si="2"/>
        <v>81.986999999999995</v>
      </c>
      <c r="I12" s="125">
        <f t="shared" si="4"/>
        <v>2</v>
      </c>
      <c r="J12" s="112" t="s">
        <v>79</v>
      </c>
    </row>
    <row r="13" spans="1:10" s="113" customFormat="1" ht="24" customHeight="1">
      <c r="A13" s="107" t="s">
        <v>146</v>
      </c>
      <c r="B13" s="25" t="s">
        <v>151</v>
      </c>
      <c r="C13" s="126" t="s">
        <v>152</v>
      </c>
      <c r="D13" s="25">
        <v>76</v>
      </c>
      <c r="E13" s="110">
        <f t="shared" si="0"/>
        <v>30.400000000000002</v>
      </c>
      <c r="F13" s="110">
        <v>85.94</v>
      </c>
      <c r="G13" s="110">
        <f t="shared" si="1"/>
        <v>51.564</v>
      </c>
      <c r="H13" s="110">
        <f t="shared" si="2"/>
        <v>81.963999999999999</v>
      </c>
      <c r="I13" s="125">
        <f t="shared" si="4"/>
        <v>3</v>
      </c>
      <c r="J13" s="112" t="s">
        <v>79</v>
      </c>
    </row>
    <row r="14" spans="1:10" s="113" customFormat="1" ht="24" customHeight="1">
      <c r="A14" s="107" t="s">
        <v>146</v>
      </c>
      <c r="B14" s="25" t="s">
        <v>153</v>
      </c>
      <c r="C14" s="126" t="s">
        <v>154</v>
      </c>
      <c r="D14" s="25">
        <v>83.5</v>
      </c>
      <c r="E14" s="110">
        <f t="shared" si="0"/>
        <v>33.4</v>
      </c>
      <c r="F14" s="110">
        <v>80.741</v>
      </c>
      <c r="G14" s="110">
        <f t="shared" si="1"/>
        <v>48.444600000000001</v>
      </c>
      <c r="H14" s="110">
        <f t="shared" si="2"/>
        <v>81.8446</v>
      </c>
      <c r="I14" s="125">
        <f t="shared" si="4"/>
        <v>4</v>
      </c>
      <c r="J14" s="112" t="s">
        <v>79</v>
      </c>
    </row>
    <row r="15" spans="1:10" s="113" customFormat="1" ht="24" customHeight="1">
      <c r="A15" s="107" t="s">
        <v>146</v>
      </c>
      <c r="B15" s="25" t="s">
        <v>155</v>
      </c>
      <c r="C15" s="126" t="s">
        <v>156</v>
      </c>
      <c r="D15" s="25">
        <v>85</v>
      </c>
      <c r="E15" s="110">
        <f t="shared" si="0"/>
        <v>34</v>
      </c>
      <c r="F15" s="110">
        <v>78.423000000000002</v>
      </c>
      <c r="G15" s="110">
        <f t="shared" si="1"/>
        <v>47.053800000000003</v>
      </c>
      <c r="H15" s="110">
        <f t="shared" si="2"/>
        <v>81.053799999999995</v>
      </c>
      <c r="I15" s="125">
        <f t="shared" si="4"/>
        <v>5</v>
      </c>
      <c r="J15" s="112" t="s">
        <v>79</v>
      </c>
    </row>
    <row r="16" spans="1:10" s="113" customFormat="1" ht="24" customHeight="1">
      <c r="A16" s="107" t="s">
        <v>146</v>
      </c>
      <c r="B16" s="25" t="s">
        <v>157</v>
      </c>
      <c r="C16" s="126" t="s">
        <v>158</v>
      </c>
      <c r="D16" s="25">
        <v>79</v>
      </c>
      <c r="E16" s="110">
        <f t="shared" si="0"/>
        <v>31.6</v>
      </c>
      <c r="F16" s="110">
        <v>81.290999999999997</v>
      </c>
      <c r="G16" s="110">
        <f t="shared" si="1"/>
        <v>48.7746</v>
      </c>
      <c r="H16" s="110">
        <f t="shared" si="2"/>
        <v>80.374600000000001</v>
      </c>
      <c r="I16" s="125">
        <f t="shared" si="4"/>
        <v>6</v>
      </c>
      <c r="J16" s="112" t="s">
        <v>79</v>
      </c>
    </row>
    <row r="17" spans="1:12" s="113" customFormat="1" ht="24" customHeight="1">
      <c r="A17" s="107" t="s">
        <v>146</v>
      </c>
      <c r="B17" s="25" t="s">
        <v>159</v>
      </c>
      <c r="C17" s="126" t="s">
        <v>160</v>
      </c>
      <c r="D17" s="25">
        <v>79.5</v>
      </c>
      <c r="E17" s="110">
        <f t="shared" si="0"/>
        <v>31.8</v>
      </c>
      <c r="F17" s="110">
        <v>80.771000000000001</v>
      </c>
      <c r="G17" s="110">
        <f t="shared" si="1"/>
        <v>48.462600000000002</v>
      </c>
      <c r="H17" s="110">
        <f t="shared" si="2"/>
        <v>80.262600000000006</v>
      </c>
      <c r="I17" s="125">
        <f t="shared" si="4"/>
        <v>7</v>
      </c>
      <c r="J17" s="112" t="s">
        <v>79</v>
      </c>
    </row>
    <row r="18" spans="1:12" s="113" customFormat="1" ht="24" customHeight="1">
      <c r="A18" s="107" t="s">
        <v>146</v>
      </c>
      <c r="B18" s="25" t="s">
        <v>161</v>
      </c>
      <c r="C18" s="126" t="s">
        <v>162</v>
      </c>
      <c r="D18" s="25">
        <v>80</v>
      </c>
      <c r="E18" s="110">
        <f t="shared" si="0"/>
        <v>32</v>
      </c>
      <c r="F18" s="110">
        <v>79.403000000000006</v>
      </c>
      <c r="G18" s="110">
        <f t="shared" si="1"/>
        <v>47.641800000000003</v>
      </c>
      <c r="H18" s="110">
        <f t="shared" si="2"/>
        <v>79.641800000000003</v>
      </c>
      <c r="I18" s="125">
        <f t="shared" si="4"/>
        <v>8</v>
      </c>
      <c r="J18" s="112" t="s">
        <v>79</v>
      </c>
    </row>
    <row r="19" spans="1:12" s="113" customFormat="1" ht="24" customHeight="1">
      <c r="A19" s="107" t="s">
        <v>146</v>
      </c>
      <c r="B19" s="25" t="s">
        <v>163</v>
      </c>
      <c r="C19" s="126" t="s">
        <v>164</v>
      </c>
      <c r="D19" s="25">
        <v>83</v>
      </c>
      <c r="E19" s="110">
        <f t="shared" si="0"/>
        <v>33.200000000000003</v>
      </c>
      <c r="F19" s="110">
        <v>76.984999999999999</v>
      </c>
      <c r="G19" s="110">
        <f t="shared" si="1"/>
        <v>46.190999999999995</v>
      </c>
      <c r="H19" s="110">
        <f t="shared" si="2"/>
        <v>79.390999999999991</v>
      </c>
      <c r="I19" s="125">
        <f t="shared" si="4"/>
        <v>9</v>
      </c>
      <c r="J19" s="112"/>
    </row>
    <row r="20" spans="1:12" s="113" customFormat="1" ht="24" customHeight="1">
      <c r="A20" s="107" t="s">
        <v>146</v>
      </c>
      <c r="B20" s="25" t="s">
        <v>165</v>
      </c>
      <c r="C20" s="126" t="s">
        <v>166</v>
      </c>
      <c r="D20" s="25">
        <v>84.5</v>
      </c>
      <c r="E20" s="110">
        <f t="shared" si="0"/>
        <v>33.800000000000004</v>
      </c>
      <c r="F20" s="110">
        <v>75.679000000000002</v>
      </c>
      <c r="G20" s="110">
        <f t="shared" si="1"/>
        <v>45.407400000000003</v>
      </c>
      <c r="H20" s="110">
        <f t="shared" si="2"/>
        <v>79.207400000000007</v>
      </c>
      <c r="I20" s="125">
        <f t="shared" si="4"/>
        <v>10</v>
      </c>
      <c r="J20" s="112"/>
    </row>
    <row r="21" spans="1:12" s="113" customFormat="1" ht="24" customHeight="1">
      <c r="A21" s="107" t="s">
        <v>146</v>
      </c>
      <c r="B21" s="25" t="s">
        <v>167</v>
      </c>
      <c r="C21" s="126" t="s">
        <v>168</v>
      </c>
      <c r="D21" s="25">
        <v>74.5</v>
      </c>
      <c r="E21" s="110">
        <f t="shared" si="0"/>
        <v>29.8</v>
      </c>
      <c r="F21" s="110">
        <v>81.566999999999993</v>
      </c>
      <c r="G21" s="110">
        <f t="shared" si="1"/>
        <v>48.940199999999997</v>
      </c>
      <c r="H21" s="110">
        <f t="shared" si="2"/>
        <v>78.740200000000002</v>
      </c>
      <c r="I21" s="125">
        <f t="shared" si="4"/>
        <v>11</v>
      </c>
      <c r="J21" s="112"/>
    </row>
    <row r="22" spans="1:12" s="113" customFormat="1" ht="24" customHeight="1">
      <c r="A22" s="107" t="s">
        <v>146</v>
      </c>
      <c r="B22" s="25" t="s">
        <v>169</v>
      </c>
      <c r="C22" s="126" t="s">
        <v>170</v>
      </c>
      <c r="D22" s="25">
        <v>78.5</v>
      </c>
      <c r="E22" s="110">
        <f t="shared" si="0"/>
        <v>31.400000000000002</v>
      </c>
      <c r="F22" s="110">
        <v>78.207999999999998</v>
      </c>
      <c r="G22" s="110">
        <f t="shared" si="1"/>
        <v>46.924799999999998</v>
      </c>
      <c r="H22" s="110">
        <f t="shared" si="2"/>
        <v>78.324799999999996</v>
      </c>
      <c r="I22" s="125">
        <f t="shared" si="4"/>
        <v>12</v>
      </c>
      <c r="J22" s="112"/>
    </row>
    <row r="23" spans="1:12" s="113" customFormat="1" ht="24" customHeight="1">
      <c r="A23" s="107" t="s">
        <v>146</v>
      </c>
      <c r="B23" s="25" t="s">
        <v>171</v>
      </c>
      <c r="C23" s="126" t="s">
        <v>172</v>
      </c>
      <c r="D23" s="25">
        <v>77.5</v>
      </c>
      <c r="E23" s="110">
        <f t="shared" si="0"/>
        <v>31</v>
      </c>
      <c r="F23" s="110">
        <v>77.369</v>
      </c>
      <c r="G23" s="110">
        <f t="shared" si="1"/>
        <v>46.421399999999998</v>
      </c>
      <c r="H23" s="110">
        <f t="shared" si="2"/>
        <v>77.421400000000006</v>
      </c>
      <c r="I23" s="125">
        <f t="shared" si="4"/>
        <v>13</v>
      </c>
      <c r="J23" s="112"/>
    </row>
    <row r="24" spans="1:12" s="127" customFormat="1" ht="24" customHeight="1">
      <c r="A24" s="107" t="s">
        <v>146</v>
      </c>
      <c r="B24" s="25" t="s">
        <v>173</v>
      </c>
      <c r="C24" s="126" t="s">
        <v>174</v>
      </c>
      <c r="D24" s="25">
        <v>83.5</v>
      </c>
      <c r="E24" s="110">
        <f t="shared" si="0"/>
        <v>33.4</v>
      </c>
      <c r="F24" s="110">
        <v>72.991</v>
      </c>
      <c r="G24" s="110">
        <f t="shared" si="1"/>
        <v>43.794599999999996</v>
      </c>
      <c r="H24" s="110">
        <f t="shared" si="2"/>
        <v>77.194599999999994</v>
      </c>
      <c r="I24" s="125">
        <f t="shared" si="4"/>
        <v>14</v>
      </c>
      <c r="J24" s="112"/>
      <c r="L24" s="113"/>
    </row>
    <row r="25" spans="1:12" s="113" customFormat="1" ht="24" customHeight="1">
      <c r="A25" s="107" t="s">
        <v>146</v>
      </c>
      <c r="B25" s="25" t="s">
        <v>175</v>
      </c>
      <c r="C25" s="126" t="s">
        <v>176</v>
      </c>
      <c r="D25" s="25">
        <v>78</v>
      </c>
      <c r="E25" s="110">
        <f t="shared" si="0"/>
        <v>31.200000000000003</v>
      </c>
      <c r="F25" s="110">
        <v>76.503</v>
      </c>
      <c r="G25" s="110">
        <f t="shared" si="1"/>
        <v>45.901800000000001</v>
      </c>
      <c r="H25" s="110">
        <f t="shared" si="2"/>
        <v>77.101799999999997</v>
      </c>
      <c r="I25" s="125">
        <f t="shared" si="4"/>
        <v>15</v>
      </c>
      <c r="J25" s="112"/>
    </row>
    <row r="26" spans="1:12" s="113" customFormat="1" ht="24" customHeight="1">
      <c r="A26" s="107" t="s">
        <v>146</v>
      </c>
      <c r="B26" s="25" t="s">
        <v>177</v>
      </c>
      <c r="C26" s="126" t="s">
        <v>178</v>
      </c>
      <c r="D26" s="25">
        <v>71</v>
      </c>
      <c r="E26" s="110">
        <f t="shared" si="0"/>
        <v>28.400000000000002</v>
      </c>
      <c r="F26" s="110">
        <v>80.918999999999997</v>
      </c>
      <c r="G26" s="110">
        <f t="shared" si="1"/>
        <v>48.551399999999994</v>
      </c>
      <c r="H26" s="110">
        <f t="shared" si="2"/>
        <v>76.951399999999992</v>
      </c>
      <c r="I26" s="125">
        <f t="shared" si="4"/>
        <v>16</v>
      </c>
      <c r="J26" s="128"/>
    </row>
    <row r="27" spans="1:12" s="113" customFormat="1" ht="24" customHeight="1">
      <c r="A27" s="107" t="s">
        <v>146</v>
      </c>
      <c r="B27" s="25" t="s">
        <v>179</v>
      </c>
      <c r="C27" s="126" t="s">
        <v>180</v>
      </c>
      <c r="D27" s="25">
        <v>77</v>
      </c>
      <c r="E27" s="110">
        <f t="shared" si="0"/>
        <v>30.8</v>
      </c>
      <c r="F27" s="110">
        <v>76.230999999999995</v>
      </c>
      <c r="G27" s="110">
        <f t="shared" si="1"/>
        <v>45.738599999999998</v>
      </c>
      <c r="H27" s="110">
        <f t="shared" si="2"/>
        <v>76.538600000000002</v>
      </c>
      <c r="I27" s="125">
        <f t="shared" si="4"/>
        <v>17</v>
      </c>
      <c r="J27" s="128"/>
    </row>
    <row r="28" spans="1:12" s="113" customFormat="1" ht="24" customHeight="1">
      <c r="A28" s="107" t="s">
        <v>146</v>
      </c>
      <c r="B28" s="25" t="s">
        <v>181</v>
      </c>
      <c r="C28" s="126" t="s">
        <v>182</v>
      </c>
      <c r="D28" s="25">
        <v>72</v>
      </c>
      <c r="E28" s="110">
        <f t="shared" si="0"/>
        <v>28.8</v>
      </c>
      <c r="F28" s="110">
        <v>77.183000000000007</v>
      </c>
      <c r="G28" s="110">
        <f t="shared" si="1"/>
        <v>46.309800000000003</v>
      </c>
      <c r="H28" s="110">
        <f t="shared" si="2"/>
        <v>75.109800000000007</v>
      </c>
      <c r="I28" s="125">
        <f t="shared" si="4"/>
        <v>18</v>
      </c>
      <c r="J28" s="128"/>
    </row>
    <row r="29" spans="1:12" s="113" customFormat="1" ht="24" customHeight="1">
      <c r="A29" s="107" t="s">
        <v>146</v>
      </c>
      <c r="B29" s="25" t="s">
        <v>183</v>
      </c>
      <c r="C29" s="126" t="s">
        <v>184</v>
      </c>
      <c r="D29" s="25">
        <v>71</v>
      </c>
      <c r="E29" s="110">
        <f t="shared" si="0"/>
        <v>28.400000000000002</v>
      </c>
      <c r="F29" s="110">
        <v>76.438000000000002</v>
      </c>
      <c r="G29" s="110">
        <f t="shared" si="1"/>
        <v>45.8628</v>
      </c>
      <c r="H29" s="110">
        <f t="shared" si="2"/>
        <v>74.262799999999999</v>
      </c>
      <c r="I29" s="125">
        <f t="shared" si="4"/>
        <v>19</v>
      </c>
      <c r="J29" s="128"/>
    </row>
    <row r="30" spans="1:12" s="113" customFormat="1" ht="24" customHeight="1">
      <c r="A30" s="107" t="s">
        <v>146</v>
      </c>
      <c r="B30" s="25" t="s">
        <v>185</v>
      </c>
      <c r="C30" s="126" t="s">
        <v>186</v>
      </c>
      <c r="D30" s="25">
        <v>75.5</v>
      </c>
      <c r="E30" s="110">
        <f t="shared" si="0"/>
        <v>30.200000000000003</v>
      </c>
      <c r="F30" s="110">
        <v>73.418999999999997</v>
      </c>
      <c r="G30" s="110">
        <f t="shared" si="1"/>
        <v>44.051399999999994</v>
      </c>
      <c r="H30" s="110">
        <f t="shared" si="2"/>
        <v>74.25139999999999</v>
      </c>
      <c r="I30" s="125">
        <f t="shared" si="4"/>
        <v>20</v>
      </c>
      <c r="J30" s="128"/>
    </row>
    <row r="31" spans="1:12" s="113" customFormat="1" ht="24" customHeight="1" thickBot="1">
      <c r="A31" s="129" t="s">
        <v>146</v>
      </c>
      <c r="B31" s="38" t="s">
        <v>187</v>
      </c>
      <c r="C31" s="130" t="s">
        <v>188</v>
      </c>
      <c r="D31" s="38">
        <v>73</v>
      </c>
      <c r="E31" s="119">
        <f t="shared" si="0"/>
        <v>29.200000000000003</v>
      </c>
      <c r="F31" s="119">
        <v>70.430999999999997</v>
      </c>
      <c r="G31" s="119">
        <f t="shared" si="1"/>
        <v>42.258599999999994</v>
      </c>
      <c r="H31" s="119">
        <f t="shared" si="2"/>
        <v>71.45859999999999</v>
      </c>
      <c r="I31" s="120">
        <f t="shared" si="4"/>
        <v>21</v>
      </c>
      <c r="J31" s="131"/>
    </row>
  </sheetData>
  <mergeCells count="2">
    <mergeCell ref="A1:J1"/>
    <mergeCell ref="A2:J2"/>
  </mergeCells>
  <phoneticPr fontId="5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A4" sqref="A4"/>
    </sheetView>
  </sheetViews>
  <sheetFormatPr defaultColWidth="9" defaultRowHeight="13.5"/>
  <cols>
    <col min="1" max="1" width="16.375" bestFit="1" customWidth="1"/>
    <col min="2" max="2" width="8.125" style="3" bestFit="1" customWidth="1"/>
    <col min="3" max="3" width="23.25" style="4" bestFit="1" customWidth="1"/>
    <col min="4" max="4" width="12.125" style="3" customWidth="1"/>
    <col min="5" max="5" width="14" style="3" customWidth="1"/>
    <col min="6" max="6" width="11.125" customWidth="1"/>
    <col min="7" max="7" width="12.625" customWidth="1"/>
    <col min="8" max="8" width="11.25" customWidth="1"/>
    <col min="10" max="10" width="11.875" bestFit="1" customWidth="1"/>
  </cols>
  <sheetData>
    <row r="1" spans="1:12" s="1" customFormat="1" ht="27.75" customHeight="1">
      <c r="A1" s="133" t="s">
        <v>85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s="2" customFormat="1" ht="35.25" customHeight="1" thickBot="1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s="1" customFormat="1" ht="30.95" customHeight="1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7" t="s">
        <v>9</v>
      </c>
    </row>
    <row r="4" spans="1:12" s="1" customFormat="1" ht="24" customHeight="1">
      <c r="A4" s="8" t="s">
        <v>10</v>
      </c>
      <c r="B4" s="9" t="s">
        <v>11</v>
      </c>
      <c r="C4" s="10" t="s">
        <v>12</v>
      </c>
      <c r="D4" s="11">
        <v>1</v>
      </c>
      <c r="E4" s="9" t="s">
        <v>13</v>
      </c>
      <c r="F4" s="11">
        <v>3</v>
      </c>
      <c r="G4" s="9" t="s">
        <v>14</v>
      </c>
      <c r="H4" s="9" t="s">
        <v>15</v>
      </c>
      <c r="I4" s="11">
        <v>6</v>
      </c>
      <c r="J4" s="18">
        <v>7</v>
      </c>
    </row>
    <row r="5" spans="1:12" ht="24.95" customHeight="1">
      <c r="A5" s="12" t="s">
        <v>25</v>
      </c>
      <c r="B5" s="23" t="s">
        <v>27</v>
      </c>
      <c r="C5" s="23" t="s">
        <v>86</v>
      </c>
      <c r="D5" s="23">
        <v>139.5</v>
      </c>
      <c r="E5" s="21">
        <f>D5*0.2</f>
        <v>27.900000000000002</v>
      </c>
      <c r="F5" s="21">
        <v>85.272000000000006</v>
      </c>
      <c r="G5" s="21">
        <f>F5*0.5</f>
        <v>42.636000000000003</v>
      </c>
      <c r="H5" s="21">
        <f>E5+G5</f>
        <v>70.536000000000001</v>
      </c>
      <c r="I5" s="27">
        <f>RANK(H5,$H$5:$H$9)</f>
        <v>1</v>
      </c>
      <c r="J5" s="32" t="s">
        <v>81</v>
      </c>
      <c r="L5" s="1"/>
    </row>
    <row r="6" spans="1:12" ht="24.95" customHeight="1">
      <c r="A6" s="14" t="s">
        <v>25</v>
      </c>
      <c r="B6" s="25" t="s">
        <v>26</v>
      </c>
      <c r="C6" s="25" t="s">
        <v>87</v>
      </c>
      <c r="D6" s="25">
        <v>143.5</v>
      </c>
      <c r="E6" s="21">
        <f>D6*0.2</f>
        <v>28.700000000000003</v>
      </c>
      <c r="F6" s="21">
        <v>83.63</v>
      </c>
      <c r="G6" s="21">
        <f>F6*0.5</f>
        <v>41.814999999999998</v>
      </c>
      <c r="H6" s="21">
        <f>E6+G6</f>
        <v>70.515000000000001</v>
      </c>
      <c r="I6" s="27">
        <f>RANK(H6,$H$5:$H$9)</f>
        <v>2</v>
      </c>
      <c r="J6" s="32" t="s">
        <v>81</v>
      </c>
      <c r="L6" s="1"/>
    </row>
    <row r="7" spans="1:12" ht="24.95" customHeight="1">
      <c r="A7" s="14" t="s">
        <v>25</v>
      </c>
      <c r="B7" s="25" t="s">
        <v>28</v>
      </c>
      <c r="C7" s="25" t="s">
        <v>88</v>
      </c>
      <c r="D7" s="25">
        <v>128</v>
      </c>
      <c r="E7" s="21">
        <f>D7*0.2</f>
        <v>25.6</v>
      </c>
      <c r="F7" s="21">
        <v>84.171999999999997</v>
      </c>
      <c r="G7" s="21">
        <f>F7*0.5</f>
        <v>42.085999999999999</v>
      </c>
      <c r="H7" s="21">
        <f>E7+G7</f>
        <v>67.686000000000007</v>
      </c>
      <c r="I7" s="27">
        <f>RANK(H7,$H$5:$H$9)</f>
        <v>3</v>
      </c>
      <c r="J7" s="32"/>
      <c r="L7" s="1"/>
    </row>
    <row r="8" spans="1:12" ht="24.95" customHeight="1">
      <c r="A8" s="14" t="s">
        <v>25</v>
      </c>
      <c r="B8" s="25" t="s">
        <v>29</v>
      </c>
      <c r="C8" s="25" t="s">
        <v>89</v>
      </c>
      <c r="D8" s="25">
        <v>112</v>
      </c>
      <c r="E8" s="21">
        <f>D8*0.2</f>
        <v>22.400000000000002</v>
      </c>
      <c r="F8" s="21">
        <v>83.103999999999999</v>
      </c>
      <c r="G8" s="21">
        <f>F8*0.5</f>
        <v>41.552</v>
      </c>
      <c r="H8" s="21">
        <f>E8+G8</f>
        <v>63.951999999999998</v>
      </c>
      <c r="I8" s="27">
        <f>RANK(H8,$H$5:$H$9)</f>
        <v>4</v>
      </c>
      <c r="J8" s="32"/>
      <c r="L8" s="1"/>
    </row>
    <row r="9" spans="1:12" ht="24.95" customHeight="1" thickBot="1">
      <c r="A9" s="15" t="s">
        <v>25</v>
      </c>
      <c r="B9" s="26" t="s">
        <v>30</v>
      </c>
      <c r="C9" s="26" t="s">
        <v>90</v>
      </c>
      <c r="D9" s="26">
        <v>111.5</v>
      </c>
      <c r="E9" s="22">
        <f>D9*0.2</f>
        <v>22.3</v>
      </c>
      <c r="F9" s="22">
        <v>0</v>
      </c>
      <c r="G9" s="22">
        <f>F9*0.5</f>
        <v>0</v>
      </c>
      <c r="H9" s="22">
        <f>E9+G9</f>
        <v>22.3</v>
      </c>
      <c r="I9" s="28">
        <f>RANK(H9,$H$5:$H$9)</f>
        <v>5</v>
      </c>
      <c r="J9" s="31" t="s">
        <v>80</v>
      </c>
      <c r="L9" s="1"/>
    </row>
    <row r="10" spans="1:12" ht="24.95" customHeight="1">
      <c r="A10" s="51" t="s">
        <v>16</v>
      </c>
      <c r="B10" s="52" t="s">
        <v>33</v>
      </c>
      <c r="C10" s="52" t="s">
        <v>91</v>
      </c>
      <c r="D10" s="52">
        <v>154.5</v>
      </c>
      <c r="E10" s="53">
        <f t="shared" ref="E10:E23" si="0">D10*0.2</f>
        <v>30.900000000000002</v>
      </c>
      <c r="F10" s="53">
        <v>87.6</v>
      </c>
      <c r="G10" s="53">
        <f t="shared" ref="G10:G23" si="1">F10*0.5</f>
        <v>43.8</v>
      </c>
      <c r="H10" s="53">
        <f t="shared" ref="H10:H23" si="2">E10+G10</f>
        <v>74.7</v>
      </c>
      <c r="I10" s="54">
        <f>RANK(H10,$H$10:$H$12)</f>
        <v>1</v>
      </c>
      <c r="J10" s="55" t="s">
        <v>82</v>
      </c>
      <c r="L10" s="1"/>
    </row>
    <row r="11" spans="1:12" ht="24.95" customHeight="1">
      <c r="A11" s="56" t="s">
        <v>16</v>
      </c>
      <c r="B11" s="57" t="s">
        <v>34</v>
      </c>
      <c r="C11" s="57" t="s">
        <v>92</v>
      </c>
      <c r="D11" s="57">
        <v>124.5</v>
      </c>
      <c r="E11" s="58">
        <f t="shared" si="0"/>
        <v>24.900000000000002</v>
      </c>
      <c r="F11" s="58">
        <v>85.32</v>
      </c>
      <c r="G11" s="58">
        <f t="shared" si="1"/>
        <v>42.66</v>
      </c>
      <c r="H11" s="58">
        <f t="shared" si="2"/>
        <v>67.56</v>
      </c>
      <c r="I11" s="54">
        <f t="shared" ref="I11:I12" si="3">RANK(H11,$H$10:$H$12)</f>
        <v>2</v>
      </c>
      <c r="J11" s="59"/>
      <c r="L11" s="1"/>
    </row>
    <row r="12" spans="1:12" ht="24.95" customHeight="1" thickBot="1">
      <c r="A12" s="56" t="s">
        <v>16</v>
      </c>
      <c r="B12" s="60" t="s">
        <v>35</v>
      </c>
      <c r="C12" s="60" t="s">
        <v>93</v>
      </c>
      <c r="D12" s="60">
        <v>97.5</v>
      </c>
      <c r="E12" s="58">
        <f t="shared" si="0"/>
        <v>19.5</v>
      </c>
      <c r="F12" s="58">
        <v>83.72</v>
      </c>
      <c r="G12" s="58">
        <f t="shared" si="1"/>
        <v>41.86</v>
      </c>
      <c r="H12" s="58">
        <f t="shared" si="2"/>
        <v>61.36</v>
      </c>
      <c r="I12" s="61">
        <f t="shared" si="3"/>
        <v>3</v>
      </c>
      <c r="J12" s="59"/>
      <c r="L12" s="1"/>
    </row>
    <row r="13" spans="1:12" ht="24.95" customHeight="1">
      <c r="A13" s="62" t="s">
        <v>17</v>
      </c>
      <c r="B13" s="63" t="s">
        <v>36</v>
      </c>
      <c r="C13" s="63" t="s">
        <v>94</v>
      </c>
      <c r="D13" s="63">
        <v>173</v>
      </c>
      <c r="E13" s="64">
        <f t="shared" si="0"/>
        <v>34.6</v>
      </c>
      <c r="F13" s="64">
        <v>86.42</v>
      </c>
      <c r="G13" s="64">
        <f t="shared" si="1"/>
        <v>43.21</v>
      </c>
      <c r="H13" s="64">
        <f t="shared" si="2"/>
        <v>77.81</v>
      </c>
      <c r="I13" s="65">
        <f>RANK(H13,$H$13:$H$15)</f>
        <v>1</v>
      </c>
      <c r="J13" s="66" t="s">
        <v>82</v>
      </c>
      <c r="L13" s="1"/>
    </row>
    <row r="14" spans="1:12" ht="24.95" customHeight="1">
      <c r="A14" s="67" t="s">
        <v>17</v>
      </c>
      <c r="B14" s="68" t="s">
        <v>38</v>
      </c>
      <c r="C14" s="69" t="s">
        <v>95</v>
      </c>
      <c r="D14" s="69">
        <v>112</v>
      </c>
      <c r="E14" s="70">
        <f t="shared" si="0"/>
        <v>22.400000000000002</v>
      </c>
      <c r="F14" s="70">
        <v>87.06</v>
      </c>
      <c r="G14" s="70">
        <f t="shared" si="1"/>
        <v>43.53</v>
      </c>
      <c r="H14" s="70">
        <f t="shared" si="2"/>
        <v>65.930000000000007</v>
      </c>
      <c r="I14" s="71">
        <f>RANK(H14,$H$13:$H$15)</f>
        <v>2</v>
      </c>
      <c r="J14" s="72" t="s">
        <v>82</v>
      </c>
      <c r="L14" s="1"/>
    </row>
    <row r="15" spans="1:12" ht="24.95" customHeight="1" thickBot="1">
      <c r="A15" s="73" t="s">
        <v>17</v>
      </c>
      <c r="B15" s="74" t="s">
        <v>37</v>
      </c>
      <c r="C15" s="74" t="s">
        <v>96</v>
      </c>
      <c r="D15" s="74">
        <v>98</v>
      </c>
      <c r="E15" s="75">
        <f t="shared" si="0"/>
        <v>19.600000000000001</v>
      </c>
      <c r="F15" s="75">
        <v>86.3</v>
      </c>
      <c r="G15" s="75">
        <f t="shared" si="1"/>
        <v>43.15</v>
      </c>
      <c r="H15" s="75">
        <f t="shared" si="2"/>
        <v>62.75</v>
      </c>
      <c r="I15" s="76">
        <f>RANK(H15,$H$13:$H$15)</f>
        <v>3</v>
      </c>
      <c r="J15" s="77" t="s">
        <v>82</v>
      </c>
      <c r="L15" s="1"/>
    </row>
    <row r="16" spans="1:12" ht="24.95" customHeight="1">
      <c r="A16" s="51" t="s">
        <v>39</v>
      </c>
      <c r="B16" s="52" t="s">
        <v>40</v>
      </c>
      <c r="C16" s="52" t="s">
        <v>97</v>
      </c>
      <c r="D16" s="52">
        <v>186.5</v>
      </c>
      <c r="E16" s="53">
        <f t="shared" si="0"/>
        <v>37.300000000000004</v>
      </c>
      <c r="F16" s="53">
        <v>86.962000000000003</v>
      </c>
      <c r="G16" s="53">
        <f t="shared" si="1"/>
        <v>43.481000000000002</v>
      </c>
      <c r="H16" s="53">
        <f t="shared" si="2"/>
        <v>80.781000000000006</v>
      </c>
      <c r="I16" s="54">
        <f>RANK(H16,$H$16:$H$17)</f>
        <v>1</v>
      </c>
      <c r="J16" s="55" t="s">
        <v>82</v>
      </c>
      <c r="L16" s="1"/>
    </row>
    <row r="17" spans="1:12" ht="24.95" customHeight="1" thickBot="1">
      <c r="A17" s="73" t="s">
        <v>39</v>
      </c>
      <c r="B17" s="74" t="s">
        <v>19</v>
      </c>
      <c r="C17" s="74" t="s">
        <v>98</v>
      </c>
      <c r="D17" s="74">
        <v>151.5</v>
      </c>
      <c r="E17" s="75">
        <f t="shared" si="0"/>
        <v>30.3</v>
      </c>
      <c r="F17" s="75"/>
      <c r="G17" s="75">
        <f t="shared" si="1"/>
        <v>0</v>
      </c>
      <c r="H17" s="75">
        <f t="shared" si="2"/>
        <v>30.3</v>
      </c>
      <c r="I17" s="76">
        <f>RANK(H17,$H$16:$H$17)</f>
        <v>2</v>
      </c>
      <c r="J17" s="78" t="s">
        <v>83</v>
      </c>
      <c r="L17" s="1"/>
    </row>
    <row r="18" spans="1:12" ht="26.1" customHeight="1">
      <c r="A18" s="51" t="s">
        <v>41</v>
      </c>
      <c r="B18" s="52" t="s">
        <v>18</v>
      </c>
      <c r="C18" s="52" t="s">
        <v>99</v>
      </c>
      <c r="D18" s="52">
        <v>178.5</v>
      </c>
      <c r="E18" s="53">
        <f t="shared" si="0"/>
        <v>35.700000000000003</v>
      </c>
      <c r="F18" s="53">
        <v>89.061999999999998</v>
      </c>
      <c r="G18" s="53">
        <f t="shared" si="1"/>
        <v>44.530999999999999</v>
      </c>
      <c r="H18" s="53">
        <f t="shared" si="2"/>
        <v>80.230999999999995</v>
      </c>
      <c r="I18" s="54">
        <f>RANK(H18,$H$18:$H$20)</f>
        <v>1</v>
      </c>
      <c r="J18" s="55" t="s">
        <v>82</v>
      </c>
      <c r="L18" s="1"/>
    </row>
    <row r="19" spans="1:12" ht="26.1" customHeight="1">
      <c r="A19" s="67" t="s">
        <v>41</v>
      </c>
      <c r="B19" s="69" t="s">
        <v>20</v>
      </c>
      <c r="C19" s="69" t="s">
        <v>100</v>
      </c>
      <c r="D19" s="69">
        <v>167.5</v>
      </c>
      <c r="E19" s="70">
        <f t="shared" si="0"/>
        <v>33.5</v>
      </c>
      <c r="F19" s="70">
        <v>89.546000000000006</v>
      </c>
      <c r="G19" s="70">
        <f t="shared" si="1"/>
        <v>44.773000000000003</v>
      </c>
      <c r="H19" s="70">
        <f t="shared" si="2"/>
        <v>78.272999999999996</v>
      </c>
      <c r="I19" s="54">
        <f t="shared" ref="I19:I20" si="4">RANK(H19,$H$18:$H$20)</f>
        <v>2</v>
      </c>
      <c r="J19" s="72"/>
      <c r="L19" s="1"/>
    </row>
    <row r="20" spans="1:12" ht="26.1" customHeight="1" thickBot="1">
      <c r="A20" s="56" t="s">
        <v>41</v>
      </c>
      <c r="B20" s="60" t="s">
        <v>42</v>
      </c>
      <c r="C20" s="60" t="s">
        <v>101</v>
      </c>
      <c r="D20" s="60">
        <v>158</v>
      </c>
      <c r="E20" s="58">
        <f t="shared" si="0"/>
        <v>31.6</v>
      </c>
      <c r="F20" s="58">
        <v>91.713999999999999</v>
      </c>
      <c r="G20" s="58">
        <f t="shared" si="1"/>
        <v>45.856999999999999</v>
      </c>
      <c r="H20" s="58">
        <f t="shared" si="2"/>
        <v>77.456999999999994</v>
      </c>
      <c r="I20" s="61">
        <f t="shared" si="4"/>
        <v>3</v>
      </c>
      <c r="J20" s="59"/>
      <c r="L20" s="1"/>
    </row>
    <row r="21" spans="1:12" ht="26.1" customHeight="1">
      <c r="A21" s="62" t="s">
        <v>47</v>
      </c>
      <c r="B21" s="63" t="s">
        <v>49</v>
      </c>
      <c r="C21" s="63" t="s">
        <v>102</v>
      </c>
      <c r="D21" s="63">
        <v>163.5</v>
      </c>
      <c r="E21" s="64">
        <f t="shared" si="0"/>
        <v>32.700000000000003</v>
      </c>
      <c r="F21" s="64">
        <v>85.075999999999993</v>
      </c>
      <c r="G21" s="64">
        <f t="shared" si="1"/>
        <v>42.537999999999997</v>
      </c>
      <c r="H21" s="64">
        <f t="shared" si="2"/>
        <v>75.238</v>
      </c>
      <c r="I21" s="65">
        <f>RANK(H21,$H$21:$H$22)</f>
        <v>1</v>
      </c>
      <c r="J21" s="66" t="s">
        <v>82</v>
      </c>
      <c r="L21" s="1"/>
    </row>
    <row r="22" spans="1:12" ht="26.1" customHeight="1">
      <c r="A22" s="79" t="s">
        <v>47</v>
      </c>
      <c r="B22" s="80" t="s">
        <v>50</v>
      </c>
      <c r="C22" s="81" t="s">
        <v>103</v>
      </c>
      <c r="D22" s="81">
        <v>151</v>
      </c>
      <c r="E22" s="70">
        <f t="shared" si="0"/>
        <v>30.200000000000003</v>
      </c>
      <c r="F22" s="70">
        <v>87.426000000000002</v>
      </c>
      <c r="G22" s="70">
        <f t="shared" si="1"/>
        <v>43.713000000000001</v>
      </c>
      <c r="H22" s="70">
        <f t="shared" si="2"/>
        <v>73.913000000000011</v>
      </c>
      <c r="I22" s="71">
        <f>RANK(H22,$H$21:$H$22)</f>
        <v>2</v>
      </c>
      <c r="J22" s="72" t="s">
        <v>82</v>
      </c>
      <c r="L22" s="1"/>
    </row>
    <row r="23" spans="1:12" ht="26.1" customHeight="1" thickBot="1">
      <c r="A23" s="73" t="s">
        <v>47</v>
      </c>
      <c r="B23" s="74" t="s">
        <v>48</v>
      </c>
      <c r="C23" s="74" t="s">
        <v>104</v>
      </c>
      <c r="D23" s="74">
        <v>201.5</v>
      </c>
      <c r="E23" s="75">
        <f t="shared" si="0"/>
        <v>40.300000000000004</v>
      </c>
      <c r="F23" s="75"/>
      <c r="G23" s="75">
        <f t="shared" si="1"/>
        <v>0</v>
      </c>
      <c r="H23" s="75">
        <f t="shared" si="2"/>
        <v>40.300000000000004</v>
      </c>
      <c r="I23" s="76">
        <f>RANK(H23,$H$21:$H$23)</f>
        <v>3</v>
      </c>
      <c r="J23" s="77" t="s">
        <v>83</v>
      </c>
      <c r="L23" s="1"/>
    </row>
    <row r="24" spans="1:12" ht="26.1" customHeight="1">
      <c r="A24" s="51" t="s">
        <v>51</v>
      </c>
      <c r="B24" s="82" t="s">
        <v>54</v>
      </c>
      <c r="C24" s="83" t="s">
        <v>105</v>
      </c>
      <c r="D24" s="83">
        <v>173</v>
      </c>
      <c r="E24" s="53">
        <f>D24*0.2</f>
        <v>34.6</v>
      </c>
      <c r="F24" s="53">
        <v>91.421999999999997</v>
      </c>
      <c r="G24" s="53">
        <f>F24*0.5</f>
        <v>45.710999999999999</v>
      </c>
      <c r="H24" s="53">
        <f>E24+G24</f>
        <v>80.311000000000007</v>
      </c>
      <c r="I24" s="54">
        <f>RANK(H24,$H$24:$H$28)</f>
        <v>1</v>
      </c>
      <c r="J24" s="55" t="s">
        <v>82</v>
      </c>
      <c r="L24" s="1"/>
    </row>
    <row r="25" spans="1:12" ht="26.1" customHeight="1">
      <c r="A25" s="67" t="s">
        <v>51</v>
      </c>
      <c r="B25" s="52" t="s">
        <v>52</v>
      </c>
      <c r="C25" s="52" t="s">
        <v>106</v>
      </c>
      <c r="D25" s="52">
        <v>175.5</v>
      </c>
      <c r="E25" s="70">
        <f>D25*0.2</f>
        <v>35.1</v>
      </c>
      <c r="F25" s="70">
        <v>87.438000000000002</v>
      </c>
      <c r="G25" s="70">
        <f>F25*0.5</f>
        <v>43.719000000000001</v>
      </c>
      <c r="H25" s="70">
        <f>E25+G25</f>
        <v>78.819000000000003</v>
      </c>
      <c r="I25" s="71">
        <f>RANK(H25,$H$24:$H$28)</f>
        <v>2</v>
      </c>
      <c r="J25" s="72" t="s">
        <v>82</v>
      </c>
      <c r="L25" s="1"/>
    </row>
    <row r="26" spans="1:12" ht="26.1" customHeight="1">
      <c r="A26" s="67" t="s">
        <v>51</v>
      </c>
      <c r="B26" s="84" t="s">
        <v>55</v>
      </c>
      <c r="C26" s="85" t="s">
        <v>107</v>
      </c>
      <c r="D26" s="85">
        <v>162</v>
      </c>
      <c r="E26" s="70">
        <f>D26*0.2</f>
        <v>32.4</v>
      </c>
      <c r="F26" s="70">
        <v>85.691999999999993</v>
      </c>
      <c r="G26" s="70">
        <f>F26*0.5</f>
        <v>42.845999999999997</v>
      </c>
      <c r="H26" s="70">
        <f>E26+G26</f>
        <v>75.245999999999995</v>
      </c>
      <c r="I26" s="71">
        <f>RANK(H26,$H$24:$H$28)</f>
        <v>3</v>
      </c>
      <c r="J26" s="86"/>
      <c r="L26" s="1"/>
    </row>
    <row r="27" spans="1:12" ht="26.1" customHeight="1">
      <c r="A27" s="51" t="s">
        <v>51</v>
      </c>
      <c r="B27" s="52" t="s">
        <v>53</v>
      </c>
      <c r="C27" s="52" t="s">
        <v>108</v>
      </c>
      <c r="D27" s="52">
        <v>137</v>
      </c>
      <c r="E27" s="53">
        <f>D27*0.2</f>
        <v>27.400000000000002</v>
      </c>
      <c r="F27" s="53">
        <v>82.426000000000002</v>
      </c>
      <c r="G27" s="53">
        <f>F27*0.5</f>
        <v>41.213000000000001</v>
      </c>
      <c r="H27" s="53">
        <f>E27+G27</f>
        <v>68.613</v>
      </c>
      <c r="I27" s="71">
        <f>RANK(H27,$H$24:$H$28)</f>
        <v>4</v>
      </c>
      <c r="J27" s="55"/>
      <c r="L27" s="1"/>
    </row>
    <row r="28" spans="1:12" ht="26.1" customHeight="1" thickBot="1">
      <c r="A28" s="73" t="s">
        <v>51</v>
      </c>
      <c r="B28" s="87" t="s">
        <v>56</v>
      </c>
      <c r="C28" s="88" t="s">
        <v>109</v>
      </c>
      <c r="D28" s="88">
        <v>158</v>
      </c>
      <c r="E28" s="75">
        <f>D28*0.2</f>
        <v>31.6</v>
      </c>
      <c r="F28" s="75"/>
      <c r="G28" s="75">
        <f>F28*0.5</f>
        <v>0</v>
      </c>
      <c r="H28" s="75">
        <f>E28+G28</f>
        <v>31.6</v>
      </c>
      <c r="I28" s="76">
        <f>RANK(H28,$H$24:$H$28)</f>
        <v>5</v>
      </c>
      <c r="J28" s="78" t="s">
        <v>83</v>
      </c>
      <c r="L28" s="1"/>
    </row>
    <row r="29" spans="1:12" ht="26.1" customHeight="1" thickBot="1">
      <c r="A29" s="93" t="s">
        <v>57</v>
      </c>
      <c r="B29" s="94" t="s">
        <v>58</v>
      </c>
      <c r="C29" s="95" t="s">
        <v>110</v>
      </c>
      <c r="D29" s="95">
        <v>107</v>
      </c>
      <c r="E29" s="96">
        <f t="shared" ref="E29:E32" si="5">D29*0.2</f>
        <v>21.400000000000002</v>
      </c>
      <c r="F29" s="96">
        <v>81.918000000000006</v>
      </c>
      <c r="G29" s="96">
        <f t="shared" ref="G29:G32" si="6">F29*0.5</f>
        <v>40.959000000000003</v>
      </c>
      <c r="H29" s="96">
        <f t="shared" ref="H29:H32" si="7">E29+G29</f>
        <v>62.359000000000009</v>
      </c>
      <c r="I29" s="97">
        <f>RANK(H29,$H$29:$H$29)</f>
        <v>1</v>
      </c>
      <c r="J29" s="98" t="s">
        <v>81</v>
      </c>
      <c r="L29" s="1"/>
    </row>
    <row r="30" spans="1:12" ht="24.95" customHeight="1">
      <c r="A30" s="12" t="s">
        <v>62</v>
      </c>
      <c r="B30" s="23" t="s">
        <v>63</v>
      </c>
      <c r="C30" s="23" t="s">
        <v>111</v>
      </c>
      <c r="D30" s="23">
        <v>156.5</v>
      </c>
      <c r="E30" s="24">
        <f t="shared" si="5"/>
        <v>31.3</v>
      </c>
      <c r="F30" s="24">
        <v>82.754000000000005</v>
      </c>
      <c r="G30" s="24">
        <f t="shared" si="6"/>
        <v>41.377000000000002</v>
      </c>
      <c r="H30" s="24">
        <f t="shared" si="7"/>
        <v>72.677000000000007</v>
      </c>
      <c r="I30" s="29">
        <f>RANK(H30,$H$30:$H$32)</f>
        <v>1</v>
      </c>
      <c r="J30" s="92" t="s">
        <v>81</v>
      </c>
      <c r="L30" s="1"/>
    </row>
    <row r="31" spans="1:12" ht="24.95" customHeight="1">
      <c r="A31" s="14" t="s">
        <v>62</v>
      </c>
      <c r="B31" s="25" t="s">
        <v>64</v>
      </c>
      <c r="C31" s="25" t="s">
        <v>112</v>
      </c>
      <c r="D31" s="25">
        <v>149</v>
      </c>
      <c r="E31" s="21">
        <f t="shared" si="5"/>
        <v>29.8</v>
      </c>
      <c r="F31" s="21">
        <v>81.477999999999994</v>
      </c>
      <c r="G31" s="21">
        <f t="shared" si="6"/>
        <v>40.738999999999997</v>
      </c>
      <c r="H31" s="21">
        <f t="shared" si="7"/>
        <v>70.539000000000001</v>
      </c>
      <c r="I31" s="27">
        <f>RANK(H31,$H$30:$H$32)</f>
        <v>2</v>
      </c>
      <c r="J31" s="91" t="s">
        <v>81</v>
      </c>
      <c r="L31" s="1"/>
    </row>
    <row r="32" spans="1:12" ht="24.95" customHeight="1" thickBot="1">
      <c r="A32" s="33" t="s">
        <v>62</v>
      </c>
      <c r="B32" s="38" t="s">
        <v>65</v>
      </c>
      <c r="C32" s="38" t="s">
        <v>113</v>
      </c>
      <c r="D32" s="38">
        <v>136.5</v>
      </c>
      <c r="E32" s="35">
        <f t="shared" si="5"/>
        <v>27.3</v>
      </c>
      <c r="F32" s="35">
        <v>81.424000000000007</v>
      </c>
      <c r="G32" s="35">
        <f t="shared" si="6"/>
        <v>40.712000000000003</v>
      </c>
      <c r="H32" s="35">
        <f t="shared" si="7"/>
        <v>68.012</v>
      </c>
      <c r="I32" s="39">
        <f>RANK(H32,$H$30:$H$32)</f>
        <v>3</v>
      </c>
      <c r="J32" s="42" t="s">
        <v>81</v>
      </c>
      <c r="L32" s="1"/>
    </row>
    <row r="33" spans="1:12" ht="24.95" customHeight="1">
      <c r="A33" s="51" t="s">
        <v>66</v>
      </c>
      <c r="B33" s="52" t="s">
        <v>68</v>
      </c>
      <c r="C33" s="52" t="s">
        <v>114</v>
      </c>
      <c r="D33" s="52">
        <v>118.5</v>
      </c>
      <c r="E33" s="53">
        <f>D33*0.2</f>
        <v>23.700000000000003</v>
      </c>
      <c r="F33" s="53">
        <v>85.16</v>
      </c>
      <c r="G33" s="53">
        <f>F33*0.5</f>
        <v>42.58</v>
      </c>
      <c r="H33" s="53">
        <f>E33+G33</f>
        <v>66.28</v>
      </c>
      <c r="I33" s="54">
        <f>RANK(H33,$H$33:$H$34)</f>
        <v>1</v>
      </c>
      <c r="J33" s="55" t="s">
        <v>82</v>
      </c>
      <c r="L33" s="1"/>
    </row>
    <row r="34" spans="1:12" ht="24.95" customHeight="1" thickBot="1">
      <c r="A34" s="73" t="s">
        <v>66</v>
      </c>
      <c r="B34" s="74" t="s">
        <v>67</v>
      </c>
      <c r="C34" s="74" t="s">
        <v>115</v>
      </c>
      <c r="D34" s="74">
        <v>123</v>
      </c>
      <c r="E34" s="75">
        <f>D34*0.2</f>
        <v>24.6</v>
      </c>
      <c r="F34" s="75">
        <v>80.900000000000006</v>
      </c>
      <c r="G34" s="75">
        <f>F34*0.5</f>
        <v>40.450000000000003</v>
      </c>
      <c r="H34" s="75">
        <f>E34+G34</f>
        <v>65.050000000000011</v>
      </c>
      <c r="I34" s="76">
        <f>RANK(H34,$H$33:$H$34)</f>
        <v>2</v>
      </c>
      <c r="J34" s="77" t="s">
        <v>82</v>
      </c>
      <c r="L34" s="1"/>
    </row>
    <row r="35" spans="1:12" ht="24.95" customHeight="1">
      <c r="A35" s="51" t="s">
        <v>69</v>
      </c>
      <c r="B35" s="83" t="s">
        <v>70</v>
      </c>
      <c r="C35" s="83" t="s">
        <v>116</v>
      </c>
      <c r="D35" s="83">
        <v>171.5</v>
      </c>
      <c r="E35" s="53">
        <f t="shared" ref="E35:E37" si="8">D35*0.2</f>
        <v>34.300000000000004</v>
      </c>
      <c r="F35" s="53">
        <v>86.26</v>
      </c>
      <c r="G35" s="53">
        <f t="shared" ref="G35:G37" si="9">F35*0.5</f>
        <v>43.13</v>
      </c>
      <c r="H35" s="53">
        <f t="shared" ref="H35:H37" si="10">E35+G35</f>
        <v>77.430000000000007</v>
      </c>
      <c r="I35" s="54">
        <f>RANK(H35,$H$35:$H$37)</f>
        <v>1</v>
      </c>
      <c r="J35" s="55" t="s">
        <v>82</v>
      </c>
      <c r="L35" s="1"/>
    </row>
    <row r="36" spans="1:12" ht="24.95" customHeight="1">
      <c r="A36" s="56" t="s">
        <v>69</v>
      </c>
      <c r="B36" s="57" t="s">
        <v>71</v>
      </c>
      <c r="C36" s="57" t="s">
        <v>117</v>
      </c>
      <c r="D36" s="57">
        <v>122.5</v>
      </c>
      <c r="E36" s="58">
        <f t="shared" si="8"/>
        <v>24.5</v>
      </c>
      <c r="F36" s="58">
        <v>80.86</v>
      </c>
      <c r="G36" s="58">
        <f t="shared" si="9"/>
        <v>40.43</v>
      </c>
      <c r="H36" s="58">
        <f t="shared" si="10"/>
        <v>64.930000000000007</v>
      </c>
      <c r="I36" s="71">
        <f t="shared" ref="I36:I37" si="11">RANK(H36,$H$35:$H$37)</f>
        <v>2</v>
      </c>
      <c r="J36" s="59"/>
      <c r="L36" s="1"/>
    </row>
    <row r="37" spans="1:12" ht="24.95" customHeight="1" thickBot="1">
      <c r="A37" s="73" t="s">
        <v>69</v>
      </c>
      <c r="B37" s="74" t="s">
        <v>72</v>
      </c>
      <c r="C37" s="74" t="s">
        <v>118</v>
      </c>
      <c r="D37" s="74">
        <v>109</v>
      </c>
      <c r="E37" s="75">
        <f t="shared" si="8"/>
        <v>21.8</v>
      </c>
      <c r="F37" s="75">
        <v>83.22</v>
      </c>
      <c r="G37" s="75">
        <f t="shared" si="9"/>
        <v>41.61</v>
      </c>
      <c r="H37" s="75">
        <f t="shared" si="10"/>
        <v>63.41</v>
      </c>
      <c r="I37" s="89">
        <f t="shared" si="11"/>
        <v>3</v>
      </c>
      <c r="J37" s="77"/>
      <c r="L37" s="1"/>
    </row>
  </sheetData>
  <mergeCells count="2">
    <mergeCell ref="A1:J1"/>
    <mergeCell ref="A2:J2"/>
  </mergeCells>
  <phoneticPr fontId="31" type="noConversion"/>
  <printOptions horizontalCentered="1"/>
  <pageMargins left="0.35433070866141703" right="0.35433070866141703" top="0.98425196850393704" bottom="0.98425196850393704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C5" sqref="C5"/>
    </sheetView>
  </sheetViews>
  <sheetFormatPr defaultColWidth="9" defaultRowHeight="13.5"/>
  <cols>
    <col min="1" max="1" width="16.375" bestFit="1" customWidth="1"/>
    <col min="2" max="2" width="11.75" style="3" customWidth="1"/>
    <col min="3" max="3" width="26.125" style="4" customWidth="1"/>
    <col min="4" max="4" width="12.125" style="3" customWidth="1"/>
    <col min="5" max="5" width="14" style="3" customWidth="1"/>
    <col min="6" max="6" width="11.125" customWidth="1"/>
    <col min="7" max="7" width="12.625" customWidth="1"/>
    <col min="8" max="8" width="11.25" customWidth="1"/>
  </cols>
  <sheetData>
    <row r="1" spans="1:12" s="1" customFormat="1" ht="27.75" customHeight="1">
      <c r="A1" s="136" t="s">
        <v>76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s="2" customFormat="1" ht="35.25" customHeight="1">
      <c r="A2" s="137" t="s">
        <v>77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2" s="1" customFormat="1" ht="30.95" customHeight="1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7" t="s">
        <v>9</v>
      </c>
    </row>
    <row r="4" spans="1:12" s="1" customFormat="1" ht="24" customHeight="1">
      <c r="A4" s="8" t="s">
        <v>10</v>
      </c>
      <c r="B4" s="9" t="s">
        <v>11</v>
      </c>
      <c r="C4" s="10" t="s">
        <v>12</v>
      </c>
      <c r="D4" s="11">
        <v>1</v>
      </c>
      <c r="E4" s="9" t="s">
        <v>21</v>
      </c>
      <c r="F4" s="11">
        <v>3</v>
      </c>
      <c r="G4" s="9" t="s">
        <v>22</v>
      </c>
      <c r="H4" s="9" t="s">
        <v>15</v>
      </c>
      <c r="I4" s="11">
        <v>6</v>
      </c>
      <c r="J4" s="18">
        <v>7</v>
      </c>
    </row>
    <row r="5" spans="1:12" ht="24.95" customHeight="1">
      <c r="A5" s="43" t="s">
        <v>59</v>
      </c>
      <c r="B5" s="44" t="s">
        <v>60</v>
      </c>
      <c r="C5" s="44" t="s">
        <v>119</v>
      </c>
      <c r="D5" s="44">
        <v>183</v>
      </c>
      <c r="E5" s="45">
        <f>D5*0.2</f>
        <v>36.6</v>
      </c>
      <c r="F5" s="13">
        <v>82.7</v>
      </c>
      <c r="G5" s="13">
        <f>F5*0.6</f>
        <v>49.62</v>
      </c>
      <c r="H5" s="13">
        <f>E5+G5</f>
        <v>86.22</v>
      </c>
      <c r="I5" s="19">
        <f>RANK(H5,$H$5:$H$7)</f>
        <v>1</v>
      </c>
      <c r="J5" s="32" t="s">
        <v>79</v>
      </c>
      <c r="L5" s="1"/>
    </row>
    <row r="6" spans="1:12" ht="24.95" customHeight="1">
      <c r="A6" s="40" t="s">
        <v>59</v>
      </c>
      <c r="B6" s="37" t="s">
        <v>23</v>
      </c>
      <c r="C6" s="37" t="s">
        <v>120</v>
      </c>
      <c r="D6" s="37">
        <v>187.5</v>
      </c>
      <c r="E6" s="41">
        <f>D6*0.2</f>
        <v>37.5</v>
      </c>
      <c r="F6" s="13">
        <v>77.92</v>
      </c>
      <c r="G6" s="13">
        <f>F6*0.6</f>
        <v>46.752000000000002</v>
      </c>
      <c r="H6" s="13">
        <f>E6+G6</f>
        <v>84.25200000000001</v>
      </c>
      <c r="I6" s="19">
        <f>RANK(H6,$H$5:$H$7)</f>
        <v>2</v>
      </c>
      <c r="J6" s="46"/>
      <c r="L6" s="1"/>
    </row>
    <row r="7" spans="1:12" ht="24.95" customHeight="1" thickBot="1">
      <c r="A7" s="15" t="s">
        <v>59</v>
      </c>
      <c r="B7" s="26" t="s">
        <v>61</v>
      </c>
      <c r="C7" s="26" t="s">
        <v>121</v>
      </c>
      <c r="D7" s="26">
        <v>142.5</v>
      </c>
      <c r="E7" s="22">
        <f>D7*0.2</f>
        <v>28.5</v>
      </c>
      <c r="F7" s="16">
        <v>0</v>
      </c>
      <c r="G7" s="16">
        <f>F7*0.6</f>
        <v>0</v>
      </c>
      <c r="H7" s="16">
        <f>E7+G7</f>
        <v>28.5</v>
      </c>
      <c r="I7" s="20">
        <f>RANK(H7,$H$5:$H$7)</f>
        <v>3</v>
      </c>
      <c r="J7" s="90" t="s">
        <v>80</v>
      </c>
      <c r="L7" s="1"/>
    </row>
    <row r="8" spans="1:12" ht="15.75">
      <c r="L8" s="1"/>
    </row>
  </sheetData>
  <mergeCells count="2">
    <mergeCell ref="A1:J1"/>
    <mergeCell ref="A2:J2"/>
  </mergeCells>
  <phoneticPr fontId="31" type="noConversion"/>
  <printOptions horizontalCentered="1"/>
  <pageMargins left="0.35433070866141703" right="0.35433070866141703" top="0.98425196850393704" bottom="0.98425196850393704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J7" sqref="J7"/>
    </sheetView>
  </sheetViews>
  <sheetFormatPr defaultColWidth="9" defaultRowHeight="13.5"/>
  <cols>
    <col min="1" max="1" width="17.375" customWidth="1"/>
    <col min="2" max="2" width="17.5" style="3" customWidth="1"/>
    <col min="3" max="3" width="28" style="4" customWidth="1"/>
    <col min="4" max="4" width="15.25" customWidth="1"/>
    <col min="5" max="6" width="16.25" customWidth="1"/>
  </cols>
  <sheetData>
    <row r="1" spans="1:8" s="1" customFormat="1" ht="27.75" customHeight="1">
      <c r="A1" s="136" t="s">
        <v>78</v>
      </c>
      <c r="B1" s="133"/>
      <c r="C1" s="133"/>
      <c r="D1" s="133"/>
      <c r="E1" s="133"/>
      <c r="F1" s="133"/>
    </row>
    <row r="2" spans="1:8" s="2" customFormat="1" ht="35.25" customHeight="1" thickBot="1">
      <c r="A2" s="135" t="s">
        <v>24</v>
      </c>
      <c r="B2" s="135"/>
      <c r="C2" s="135"/>
      <c r="D2" s="135"/>
      <c r="E2" s="135"/>
      <c r="F2" s="135"/>
    </row>
    <row r="3" spans="1:8" s="1" customFormat="1" ht="30.95" customHeight="1">
      <c r="A3" s="5" t="s">
        <v>0</v>
      </c>
      <c r="B3" s="6" t="s">
        <v>1</v>
      </c>
      <c r="C3" s="7" t="s">
        <v>2</v>
      </c>
      <c r="D3" s="6" t="s">
        <v>5</v>
      </c>
      <c r="E3" s="6" t="s">
        <v>8</v>
      </c>
      <c r="F3" s="17" t="s">
        <v>9</v>
      </c>
    </row>
    <row r="4" spans="1:8" s="1" customFormat="1" ht="33.75" customHeight="1">
      <c r="A4" s="8" t="s">
        <v>10</v>
      </c>
      <c r="B4" s="9" t="s">
        <v>11</v>
      </c>
      <c r="C4" s="10" t="s">
        <v>12</v>
      </c>
      <c r="D4" s="11">
        <v>3</v>
      </c>
      <c r="E4" s="11">
        <v>6</v>
      </c>
      <c r="F4" s="18">
        <v>7</v>
      </c>
    </row>
    <row r="5" spans="1:8" ht="33.75" customHeight="1">
      <c r="A5" s="12" t="s">
        <v>25</v>
      </c>
      <c r="B5" s="23" t="s">
        <v>32</v>
      </c>
      <c r="C5" s="23" t="s">
        <v>122</v>
      </c>
      <c r="D5" s="24">
        <v>82.798000000000002</v>
      </c>
      <c r="E5" s="29">
        <f>RANK(D5,D$5:D$6)</f>
        <v>1</v>
      </c>
      <c r="F5" s="30" t="s">
        <v>75</v>
      </c>
      <c r="H5" s="1"/>
    </row>
    <row r="6" spans="1:8" ht="33.75" customHeight="1" thickBot="1">
      <c r="A6" s="15" t="s">
        <v>25</v>
      </c>
      <c r="B6" s="34" t="s">
        <v>31</v>
      </c>
      <c r="C6" s="34" t="s">
        <v>123</v>
      </c>
      <c r="D6" s="22">
        <v>81.308000000000007</v>
      </c>
      <c r="E6" s="28">
        <f>RANK(D6,D$5:D$6)</f>
        <v>2</v>
      </c>
      <c r="F6" s="31" t="s">
        <v>75</v>
      </c>
      <c r="H6" s="1"/>
    </row>
    <row r="7" spans="1:8" ht="33.75" customHeight="1">
      <c r="A7" s="12" t="s">
        <v>43</v>
      </c>
      <c r="B7" s="23" t="s">
        <v>45</v>
      </c>
      <c r="C7" s="23" t="s">
        <v>124</v>
      </c>
      <c r="D7" s="47">
        <v>90.165999999999997</v>
      </c>
      <c r="E7" s="48">
        <f>RANK(D7,D$7:D$9)</f>
        <v>1</v>
      </c>
      <c r="F7" s="49" t="s">
        <v>84</v>
      </c>
      <c r="H7" s="1"/>
    </row>
    <row r="8" spans="1:8" ht="33.75" customHeight="1">
      <c r="A8" s="14" t="s">
        <v>43</v>
      </c>
      <c r="B8" s="25" t="s">
        <v>46</v>
      </c>
      <c r="C8" s="25" t="s">
        <v>125</v>
      </c>
      <c r="D8" s="13">
        <v>89.61</v>
      </c>
      <c r="E8" s="48">
        <f>RANK(D8,D$7:D$9)</f>
        <v>2</v>
      </c>
      <c r="F8" s="49" t="s">
        <v>84</v>
      </c>
      <c r="H8" s="1"/>
    </row>
    <row r="9" spans="1:8" ht="33.75" customHeight="1" thickBot="1">
      <c r="A9" s="15" t="s">
        <v>43</v>
      </c>
      <c r="B9" s="34" t="s">
        <v>44</v>
      </c>
      <c r="C9" s="34" t="s">
        <v>126</v>
      </c>
      <c r="D9" s="16">
        <v>86.75</v>
      </c>
      <c r="E9" s="20">
        <f>RANK(D9,D$7:D$9)</f>
        <v>3</v>
      </c>
      <c r="F9" s="50" t="s">
        <v>84</v>
      </c>
      <c r="H9" s="1"/>
    </row>
    <row r="10" spans="1:8" ht="33.75" customHeight="1" thickBot="1">
      <c r="A10" s="33" t="s">
        <v>73</v>
      </c>
      <c r="B10" s="38" t="s">
        <v>74</v>
      </c>
      <c r="C10" s="38" t="s">
        <v>127</v>
      </c>
      <c r="D10" s="35">
        <v>85.085999999999999</v>
      </c>
      <c r="E10" s="39">
        <v>1</v>
      </c>
      <c r="F10" s="36" t="s">
        <v>75</v>
      </c>
      <c r="H10" s="1"/>
    </row>
  </sheetData>
  <mergeCells count="2">
    <mergeCell ref="A1:F1"/>
    <mergeCell ref="A2:F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幼儿园</vt:lpstr>
      <vt:lpstr>非音体美科目</vt:lpstr>
      <vt:lpstr>音体美</vt:lpstr>
      <vt:lpstr>公费师范生</vt:lpstr>
      <vt:lpstr>非音体美科目!Print_Titles</vt:lpstr>
      <vt:lpstr>音体美!Print_Titles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胡珍</dc:creator>
  <cp:lastModifiedBy>Administrator</cp:lastModifiedBy>
  <cp:lastPrinted>2023-06-25T08:16:15Z</cp:lastPrinted>
  <dcterms:created xsi:type="dcterms:W3CDTF">2020-08-11T09:14:00Z</dcterms:created>
  <dcterms:modified xsi:type="dcterms:W3CDTF">2023-06-25T08:28:24Z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11F6B931D0AC403BA74200ACB903C960</vt:lpwstr>
  </property>
</Properties>
</file>